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4"/>
  <workbookPr defaultThemeVersion="166925"/>
  <mc:AlternateContent xmlns:mc="http://schemas.openxmlformats.org/markup-compatibility/2006">
    <mc:Choice Requires="x15">
      <x15ac:absPath xmlns:x15ac="http://schemas.microsoft.com/office/spreadsheetml/2010/11/ac" url="/Users/csrozzi/Library/Mobile Documents/com~apple~CloudDocs/Desktop/Rozzi &amp; Associates LLC/Clients_Current/HCCF 2019/20191217Needs Assessment/Needs Assessment Data/SubData/"/>
    </mc:Choice>
  </mc:AlternateContent>
  <xr:revisionPtr revIDLastSave="0" documentId="13_ncr:1_{106523D2-98A4-6B43-8F34-A0D7BA26A4CB}" xr6:coauthVersionLast="36" xr6:coauthVersionMax="36" xr10:uidLastSave="{00000000-0000-0000-0000-000000000000}"/>
  <bookViews>
    <workbookView xWindow="2080" yWindow="5380" windowWidth="24920" windowHeight="14960" xr2:uid="{B6FE9B3F-B181-5341-A61B-ABF8F813F641}"/>
  </bookViews>
  <sheets>
    <sheet name="Data Explanation" sheetId="2" r:id="rId1"/>
    <sheet name="NWH" sheetId="1" r:id="rId2"/>
  </sheet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2" l="1"/>
  <c r="B9" i="2" s="1"/>
  <c r="J405" i="1" l="1"/>
  <c r="J404" i="1"/>
  <c r="J403" i="1"/>
  <c r="J402" i="1"/>
  <c r="J401" i="1"/>
  <c r="J400" i="1"/>
  <c r="BY399" i="1"/>
  <c r="J399" i="1"/>
  <c r="BY398" i="1"/>
  <c r="M398" i="1"/>
  <c r="J398" i="1"/>
  <c r="CJ397" i="1"/>
  <c r="BY397" i="1"/>
  <c r="BI397" i="1"/>
  <c r="M397" i="1"/>
  <c r="J397" i="1"/>
  <c r="CJ396" i="1"/>
  <c r="BY396" i="1"/>
  <c r="BI396" i="1"/>
  <c r="AI396" i="1"/>
  <c r="AH396" i="1"/>
  <c r="AG396" i="1"/>
  <c r="AF396" i="1"/>
  <c r="AE396" i="1"/>
  <c r="AD396" i="1"/>
  <c r="AC396" i="1"/>
  <c r="AB396" i="1"/>
  <c r="AA396" i="1"/>
  <c r="Z396" i="1"/>
  <c r="Y396" i="1"/>
  <c r="X396" i="1"/>
  <c r="W396" i="1"/>
  <c r="V396" i="1"/>
  <c r="U396" i="1"/>
  <c r="T396" i="1"/>
  <c r="S396" i="1"/>
  <c r="R396" i="1"/>
  <c r="Q396" i="1"/>
  <c r="P396" i="1"/>
  <c r="M396" i="1"/>
  <c r="J396" i="1"/>
  <c r="CJ395" i="1"/>
  <c r="CA395" i="1"/>
  <c r="BY395" i="1"/>
  <c r="BL395" i="1"/>
  <c r="BK395" i="1"/>
  <c r="BI395" i="1"/>
  <c r="AI395" i="1"/>
  <c r="AH395" i="1"/>
  <c r="AG395" i="1"/>
  <c r="AG397" i="1" s="1"/>
  <c r="AF395" i="1"/>
  <c r="AE395" i="1"/>
  <c r="AD395" i="1"/>
  <c r="AC395" i="1"/>
  <c r="AC397" i="1" s="1"/>
  <c r="AB395" i="1"/>
  <c r="AA395" i="1"/>
  <c r="Z395" i="1"/>
  <c r="Y395" i="1"/>
  <c r="Y397" i="1" s="1"/>
  <c r="X395" i="1"/>
  <c r="W395" i="1"/>
  <c r="V395" i="1"/>
  <c r="U395" i="1"/>
  <c r="U397" i="1" s="1"/>
  <c r="T395" i="1"/>
  <c r="S395" i="1"/>
  <c r="R395" i="1"/>
  <c r="Q395" i="1"/>
  <c r="Q397" i="1" s="1"/>
  <c r="P395" i="1"/>
  <c r="M395" i="1"/>
  <c r="J395" i="1"/>
  <c r="CO394" i="1"/>
  <c r="CL394" i="1"/>
  <c r="CJ394" i="1"/>
  <c r="CA394" i="1"/>
  <c r="BY394" i="1"/>
  <c r="BL394" i="1"/>
  <c r="BK394" i="1"/>
  <c r="BK396" i="1" s="1"/>
  <c r="BI394" i="1"/>
  <c r="AI394" i="1"/>
  <c r="AH394" i="1"/>
  <c r="AG394" i="1"/>
  <c r="AF394" i="1"/>
  <c r="AE394" i="1"/>
  <c r="AD394" i="1"/>
  <c r="AC394" i="1"/>
  <c r="AB394" i="1"/>
  <c r="AA394" i="1"/>
  <c r="Z394" i="1"/>
  <c r="Y394" i="1"/>
  <c r="X394" i="1"/>
  <c r="W394" i="1"/>
  <c r="V394" i="1"/>
  <c r="U394" i="1"/>
  <c r="T394" i="1"/>
  <c r="S394" i="1"/>
  <c r="R394" i="1"/>
  <c r="Q394" i="1"/>
  <c r="P394" i="1"/>
  <c r="M394" i="1"/>
  <c r="J394" i="1"/>
  <c r="CO393" i="1"/>
  <c r="CL393" i="1"/>
  <c r="CJ393" i="1"/>
  <c r="CA393" i="1"/>
  <c r="BY393" i="1"/>
  <c r="BL393" i="1"/>
  <c r="BK393" i="1"/>
  <c r="BI393" i="1"/>
  <c r="AI393" i="1"/>
  <c r="AH393" i="1"/>
  <c r="AG393" i="1"/>
  <c r="AF393" i="1"/>
  <c r="AE393" i="1"/>
  <c r="AD393" i="1"/>
  <c r="AC393" i="1"/>
  <c r="AB393" i="1"/>
  <c r="AA393" i="1"/>
  <c r="Z393" i="1"/>
  <c r="Y393" i="1"/>
  <c r="X393" i="1"/>
  <c r="W393" i="1"/>
  <c r="V393" i="1"/>
  <c r="U393" i="1"/>
  <c r="T393" i="1"/>
  <c r="S393" i="1"/>
  <c r="R393" i="1"/>
  <c r="Q393" i="1"/>
  <c r="P393" i="1"/>
  <c r="M393" i="1"/>
  <c r="J393" i="1"/>
  <c r="CO392" i="1"/>
  <c r="CL392" i="1"/>
  <c r="CJ392" i="1"/>
  <c r="CJ402" i="1" s="1"/>
  <c r="CA392" i="1"/>
  <c r="BY392" i="1"/>
  <c r="BL392" i="1"/>
  <c r="BK392" i="1"/>
  <c r="BK408" i="1" s="1"/>
  <c r="BI392" i="1"/>
  <c r="AI392" i="1"/>
  <c r="AH392" i="1"/>
  <c r="AG392" i="1"/>
  <c r="AG401" i="1" s="1"/>
  <c r="AF392" i="1"/>
  <c r="AE392" i="1"/>
  <c r="AD392" i="1"/>
  <c r="AC392" i="1"/>
  <c r="AC401" i="1" s="1"/>
  <c r="AB392" i="1"/>
  <c r="AA392" i="1"/>
  <c r="Z392" i="1"/>
  <c r="Y392" i="1"/>
  <c r="Y401" i="1" s="1"/>
  <c r="X392" i="1"/>
  <c r="W392" i="1"/>
  <c r="W401" i="1" s="1"/>
  <c r="V392" i="1"/>
  <c r="U392" i="1"/>
  <c r="U401" i="1" s="1"/>
  <c r="T392" i="1"/>
  <c r="S392" i="1"/>
  <c r="R392" i="1"/>
  <c r="Q392" i="1"/>
  <c r="Q401" i="1" s="1"/>
  <c r="P392" i="1"/>
  <c r="M392" i="1"/>
  <c r="J392" i="1"/>
  <c r="CO391" i="1"/>
  <c r="CM391" i="1"/>
  <c r="CL391" i="1"/>
  <c r="CJ391" i="1"/>
  <c r="CH391" i="1"/>
  <c r="CG391" i="1"/>
  <c r="CF391" i="1"/>
  <c r="CE391" i="1"/>
  <c r="CD391" i="1"/>
  <c r="CC391" i="1"/>
  <c r="CB391" i="1"/>
  <c r="CA391" i="1"/>
  <c r="CE393" i="1" s="1"/>
  <c r="BY391" i="1"/>
  <c r="BW391" i="1"/>
  <c r="BW392" i="1" s="1"/>
  <c r="BV391" i="1"/>
  <c r="BV392" i="1" s="1"/>
  <c r="BU391" i="1"/>
  <c r="BU392" i="1" s="1"/>
  <c r="BT391" i="1"/>
  <c r="BT392" i="1" s="1"/>
  <c r="BS391" i="1"/>
  <c r="BS392" i="1" s="1"/>
  <c r="BR391" i="1"/>
  <c r="BR392" i="1" s="1"/>
  <c r="BQ391" i="1"/>
  <c r="BQ392" i="1" s="1"/>
  <c r="BP391" i="1"/>
  <c r="BP392" i="1" s="1"/>
  <c r="BO391" i="1"/>
  <c r="BO392" i="1" s="1"/>
  <c r="BN391" i="1"/>
  <c r="BN392" i="1" s="1"/>
  <c r="BM391" i="1"/>
  <c r="BM392" i="1" s="1"/>
  <c r="BL391" i="1"/>
  <c r="BK391" i="1"/>
  <c r="BI391" i="1"/>
  <c r="BF391" i="1"/>
  <c r="BE391" i="1"/>
  <c r="BD391" i="1"/>
  <c r="BC391" i="1"/>
  <c r="BB391" i="1"/>
  <c r="BA391" i="1"/>
  <c r="AZ391" i="1"/>
  <c r="AY391" i="1"/>
  <c r="AX391" i="1"/>
  <c r="AW391" i="1"/>
  <c r="AV391" i="1"/>
  <c r="AU391" i="1"/>
  <c r="AT391" i="1"/>
  <c r="AS391" i="1"/>
  <c r="AR391" i="1"/>
  <c r="AQ391" i="1"/>
  <c r="AP391" i="1"/>
  <c r="AO391" i="1"/>
  <c r="AN391" i="1"/>
  <c r="AM391" i="1"/>
  <c r="AI391" i="1"/>
  <c r="AO394" i="1" s="1"/>
  <c r="AH391" i="1"/>
  <c r="AG391" i="1"/>
  <c r="AF391" i="1"/>
  <c r="AE391" i="1"/>
  <c r="AD391" i="1"/>
  <c r="AC391" i="1"/>
  <c r="AB391" i="1"/>
  <c r="AA391" i="1"/>
  <c r="Z391" i="1"/>
  <c r="Y391" i="1"/>
  <c r="X391" i="1"/>
  <c r="W391" i="1"/>
  <c r="V391" i="1"/>
  <c r="U391" i="1"/>
  <c r="T391" i="1"/>
  <c r="S391" i="1"/>
  <c r="R391" i="1"/>
  <c r="Q391" i="1"/>
  <c r="P391" i="1"/>
  <c r="M391" i="1"/>
  <c r="J391" i="1"/>
  <c r="K402" i="1" s="1"/>
  <c r="H391" i="1"/>
  <c r="G391" i="1"/>
  <c r="G392" i="1" s="1"/>
  <c r="F391" i="1"/>
  <c r="E391" i="1"/>
  <c r="E392" i="1" s="1"/>
  <c r="D391" i="1"/>
  <c r="C391" i="1"/>
  <c r="C392" i="1" s="1"/>
  <c r="B391" i="1"/>
  <c r="M402" i="1" l="1"/>
  <c r="S402" i="1"/>
  <c r="W402" i="1"/>
  <c r="AA402" i="1"/>
  <c r="AE402" i="1"/>
  <c r="AI402" i="1"/>
  <c r="BY403" i="1"/>
  <c r="CO403" i="1"/>
  <c r="Q403" i="1"/>
  <c r="U403" i="1"/>
  <c r="Y403" i="1"/>
  <c r="AC403" i="1"/>
  <c r="AG403" i="1"/>
  <c r="BK406" i="1"/>
  <c r="CJ404" i="1"/>
  <c r="M404" i="1"/>
  <c r="S404" i="1"/>
  <c r="W404" i="1"/>
  <c r="AA404" i="1"/>
  <c r="AE404" i="1"/>
  <c r="AI404" i="1"/>
  <c r="BY405" i="1"/>
  <c r="M405" i="1"/>
  <c r="S405" i="1"/>
  <c r="W405" i="1"/>
  <c r="AA405" i="1"/>
  <c r="AE405" i="1"/>
  <c r="AI405" i="1"/>
  <c r="K397" i="1"/>
  <c r="CJ407" i="1"/>
  <c r="K399" i="1"/>
  <c r="F392" i="1"/>
  <c r="R407" i="1"/>
  <c r="V407" i="1"/>
  <c r="Z407" i="1"/>
  <c r="AD407" i="1"/>
  <c r="AH407" i="1"/>
  <c r="BL402" i="1"/>
  <c r="CL402" i="1"/>
  <c r="P402" i="1"/>
  <c r="T402" i="1"/>
  <c r="X402" i="1"/>
  <c r="AB402" i="1"/>
  <c r="AF402" i="1"/>
  <c r="BI403" i="1"/>
  <c r="CA403" i="1"/>
  <c r="R403" i="1"/>
  <c r="V403" i="1"/>
  <c r="Z403" i="1"/>
  <c r="AD403" i="1"/>
  <c r="AH403" i="1"/>
  <c r="BL404" i="1"/>
  <c r="CL404" i="1"/>
  <c r="P404" i="1"/>
  <c r="T404" i="1"/>
  <c r="X404" i="1"/>
  <c r="AB404" i="1"/>
  <c r="AF404" i="1"/>
  <c r="BI405" i="1"/>
  <c r="CA405" i="1"/>
  <c r="P405" i="1"/>
  <c r="T405" i="1"/>
  <c r="X405" i="1"/>
  <c r="AB405" i="1"/>
  <c r="AF405" i="1"/>
  <c r="BI406" i="1"/>
  <c r="M406" i="1"/>
  <c r="K398" i="1"/>
  <c r="BY409" i="1"/>
  <c r="K403" i="1"/>
  <c r="AA401" i="1"/>
  <c r="AE401" i="1"/>
  <c r="AI401" i="1"/>
  <c r="BY402" i="1"/>
  <c r="CO402" i="1"/>
  <c r="Q402" i="1"/>
  <c r="U402" i="1"/>
  <c r="Y402" i="1"/>
  <c r="AC402" i="1"/>
  <c r="AG402" i="1"/>
  <c r="BK403" i="1"/>
  <c r="CJ403" i="1"/>
  <c r="M403" i="1"/>
  <c r="S403" i="1"/>
  <c r="W403" i="1"/>
  <c r="AA403" i="1"/>
  <c r="AE403" i="1"/>
  <c r="AI403" i="1"/>
  <c r="BY404" i="1"/>
  <c r="CO404" i="1"/>
  <c r="Q406" i="1"/>
  <c r="U406" i="1"/>
  <c r="Y406" i="1"/>
  <c r="AC406" i="1"/>
  <c r="AG406" i="1"/>
  <c r="BK405" i="1"/>
  <c r="CJ405" i="1"/>
  <c r="Q405" i="1"/>
  <c r="U405" i="1"/>
  <c r="Y405" i="1"/>
  <c r="AC405" i="1"/>
  <c r="AG405" i="1"/>
  <c r="BY406" i="1"/>
  <c r="BI407" i="1"/>
  <c r="M407" i="1"/>
  <c r="J407" i="1"/>
  <c r="K407" i="1" s="1"/>
  <c r="K404" i="1"/>
  <c r="M401" i="1"/>
  <c r="S401" i="1"/>
  <c r="D392" i="1"/>
  <c r="H392" i="1"/>
  <c r="P401" i="1"/>
  <c r="T401" i="1"/>
  <c r="X401" i="1"/>
  <c r="AB401" i="1"/>
  <c r="AF401" i="1"/>
  <c r="BI409" i="1"/>
  <c r="CA402" i="1"/>
  <c r="R402" i="1"/>
  <c r="V402" i="1"/>
  <c r="Z402" i="1"/>
  <c r="AD402" i="1"/>
  <c r="AH402" i="1"/>
  <c r="BL403" i="1"/>
  <c r="CL403" i="1"/>
  <c r="P403" i="1"/>
  <c r="T403" i="1"/>
  <c r="X403" i="1"/>
  <c r="AB403" i="1"/>
  <c r="AF403" i="1"/>
  <c r="BI404" i="1"/>
  <c r="CA404" i="1"/>
  <c r="R404" i="1"/>
  <c r="V404" i="1"/>
  <c r="Z404" i="1"/>
  <c r="AD404" i="1"/>
  <c r="AH404" i="1"/>
  <c r="BL405" i="1"/>
  <c r="K396" i="1"/>
  <c r="R405" i="1"/>
  <c r="V405" i="1"/>
  <c r="Z405" i="1"/>
  <c r="AD405" i="1"/>
  <c r="AH405" i="1"/>
  <c r="CJ406" i="1"/>
  <c r="BY407" i="1"/>
  <c r="BY408" i="1"/>
  <c r="K401" i="1"/>
  <c r="K405" i="1"/>
  <c r="BB392" i="1"/>
  <c r="AQ392" i="1"/>
  <c r="AO392" i="1"/>
  <c r="AS392" i="1"/>
  <c r="AW392" i="1"/>
  <c r="BA392" i="1"/>
  <c r="BE392" i="1"/>
  <c r="CD392" i="1"/>
  <c r="CH392" i="1"/>
  <c r="AT392" i="1"/>
  <c r="CE392" i="1"/>
  <c r="AP392" i="1"/>
  <c r="BF392" i="1"/>
  <c r="AM392" i="1"/>
  <c r="AY392" i="1"/>
  <c r="BC392" i="1"/>
  <c r="CF392" i="1"/>
  <c r="AX392" i="1"/>
  <c r="AU392" i="1"/>
  <c r="AN392" i="1"/>
  <c r="AR392" i="1"/>
  <c r="AV392" i="1"/>
  <c r="AZ392" i="1"/>
  <c r="BD392" i="1"/>
  <c r="CC392" i="1"/>
  <c r="CG392" i="1"/>
  <c r="BL396" i="1"/>
  <c r="BL406" i="1" s="1"/>
  <c r="R397" i="1"/>
  <c r="R406" i="1" s="1"/>
  <c r="V397" i="1"/>
  <c r="V406" i="1" s="1"/>
  <c r="Z397" i="1"/>
  <c r="Z406" i="1" s="1"/>
  <c r="AD397" i="1"/>
  <c r="AD406" i="1" s="1"/>
  <c r="AH397" i="1"/>
  <c r="AH406" i="1" s="1"/>
  <c r="BI398" i="1"/>
  <c r="BI408" i="1" s="1"/>
  <c r="R401" i="1"/>
  <c r="V401" i="1"/>
  <c r="Z401" i="1"/>
  <c r="AD401" i="1"/>
  <c r="AH401" i="1"/>
  <c r="Q404" i="1"/>
  <c r="U404" i="1"/>
  <c r="Y404" i="1"/>
  <c r="AC404" i="1"/>
  <c r="AG404" i="1"/>
  <c r="BK404" i="1"/>
  <c r="S407" i="1"/>
  <c r="W407" i="1"/>
  <c r="AA407" i="1"/>
  <c r="AE407" i="1"/>
  <c r="AI407" i="1"/>
  <c r="J408" i="1"/>
  <c r="K408" i="1" s="1"/>
  <c r="BL408" i="1"/>
  <c r="S397" i="1"/>
  <c r="S406" i="1" s="1"/>
  <c r="W397" i="1"/>
  <c r="W406" i="1" s="1"/>
  <c r="AA397" i="1"/>
  <c r="AA406" i="1" s="1"/>
  <c r="AE397" i="1"/>
  <c r="AE406" i="1" s="1"/>
  <c r="AI397" i="1"/>
  <c r="AI406" i="1" s="1"/>
  <c r="BI402" i="1"/>
  <c r="P407" i="1"/>
  <c r="T407" i="1"/>
  <c r="X407" i="1"/>
  <c r="AB407" i="1"/>
  <c r="AF407" i="1"/>
  <c r="P397" i="1"/>
  <c r="P406" i="1" s="1"/>
  <c r="T397" i="1"/>
  <c r="T406" i="1" s="1"/>
  <c r="X397" i="1"/>
  <c r="X406" i="1" s="1"/>
  <c r="AB397" i="1"/>
  <c r="AB406" i="1" s="1"/>
  <c r="AF397" i="1"/>
  <c r="AF406" i="1" s="1"/>
  <c r="K400" i="1"/>
  <c r="BK402" i="1"/>
  <c r="Q407" i="1"/>
  <c r="U407" i="1"/>
  <c r="Y407" i="1"/>
  <c r="AC407" i="1"/>
  <c r="AG407" i="1"/>
  <c r="K392" i="1"/>
  <c r="K393" i="1"/>
  <c r="K394" i="1"/>
  <c r="K395" i="1"/>
</calcChain>
</file>

<file path=xl/sharedStrings.xml><?xml version="1.0" encoding="utf-8"?>
<sst xmlns="http://schemas.openxmlformats.org/spreadsheetml/2006/main" count="16860" uniqueCount="1191">
  <si>
    <t>Explanation of Data</t>
  </si>
  <si>
    <t xml:space="preserve">This data was collected from October 9 - November 15, 2019 by the Hendricks County Community Foundation </t>
  </si>
  <si>
    <t>This data is a subset of the full Hendricks County Needs Assessment which had 3,048 responses</t>
  </si>
  <si>
    <t>Fields highlighted in YELLOW are open ended responses and have not been coded; all other questions can be quantified.</t>
  </si>
  <si>
    <t xml:space="preserve">Please see PDF of Community Needs Survey for complete questions. </t>
  </si>
  <si>
    <t>Sample Size</t>
  </si>
  <si>
    <t>Confidence Level</t>
  </si>
  <si>
    <t>Margin of Error</t>
  </si>
  <si>
    <t xml:space="preserve">If you use this data, please use the following acknowledge: </t>
  </si>
  <si>
    <t>Population of NWH in 2019</t>
  </si>
  <si>
    <t>Resp #</t>
  </si>
  <si>
    <t>Respondent ID</t>
  </si>
  <si>
    <t>Live</t>
  </si>
  <si>
    <t>Work</t>
  </si>
  <si>
    <t>Attend School</t>
  </si>
  <si>
    <t>Shop</t>
  </si>
  <si>
    <t>Nothing</t>
  </si>
  <si>
    <t>Other (please specify)</t>
  </si>
  <si>
    <t>Added for Count: Where do you live?</t>
  </si>
  <si>
    <t>Where do you live?</t>
  </si>
  <si>
    <t>How long have you lived in Hendricks County?</t>
  </si>
  <si>
    <t>Feeling safe</t>
  </si>
  <si>
    <t>Strong education system (K-12)</t>
  </si>
  <si>
    <t>Trusted leadership</t>
  </si>
  <si>
    <t>Healthy &amp; strong families</t>
  </si>
  <si>
    <t>Access to healthcare &amp; wellness options</t>
  </si>
  <si>
    <t>Community unity and trust</t>
  </si>
  <si>
    <t>Adequate job opportunities to make a living wage</t>
  </si>
  <si>
    <t>Adequate parks, trails, and open spaces</t>
  </si>
  <si>
    <t>Strong early childhood education</t>
  </si>
  <si>
    <t>Available, reliable workforce</t>
  </si>
  <si>
    <t>Available retail &amp; shopping</t>
  </si>
  <si>
    <t>Affordable housing</t>
  </si>
  <si>
    <t>Elderly care options</t>
  </si>
  <si>
    <t>Diversity, equity and inclusion</t>
  </si>
  <si>
    <t>Good transportation system &amp; resources</t>
  </si>
  <si>
    <t>Social offerings</t>
  </si>
  <si>
    <t>Training/education to get a new or better job</t>
  </si>
  <si>
    <t>Volunteer opportunities</t>
  </si>
  <si>
    <t>Access to arts and culture</t>
  </si>
  <si>
    <t>Immigration and refugee assistance</t>
  </si>
  <si>
    <t>In your community, what bothers you the most? [Limit 10 words.]</t>
  </si>
  <si>
    <t>Why isn't it being fixed? [Limit 10 words.]</t>
  </si>
  <si>
    <t>Inadequate public transportation and traffic congestion</t>
  </si>
  <si>
    <t>Unhealthy addictions (e.g., alcohol, drugs, etc.)</t>
  </si>
  <si>
    <t>County and Towns don't coordinate planning efforts or work together</t>
  </si>
  <si>
    <t>Community leaders have self-interest rather than social responsibility and lack overall community knowledge</t>
  </si>
  <si>
    <t>Negative and false social media influencing issues</t>
  </si>
  <si>
    <t>Lack of affordable housing</t>
  </si>
  <si>
    <t>Limited art and culture options</t>
  </si>
  <si>
    <t>Lack of agreement regarding image and branding of community</t>
  </si>
  <si>
    <t>Not enough social offerings or community events</t>
  </si>
  <si>
    <t>Inadequate job opportunities to make a living wage</t>
  </si>
  <si>
    <t>Diversity, equity and inclusion overlooked or ignored</t>
  </si>
  <si>
    <t>Lack of community-wide communication vehicles to inform everyone</t>
  </si>
  <si>
    <t>Not enough parks, trails or open spaces</t>
  </si>
  <si>
    <t>Lack of positive role models for youth</t>
  </si>
  <si>
    <t>Limited access to quality healthcare, mental health and wellness options</t>
  </si>
  <si>
    <t>Hard to find affordable, high-quality early childhood education or child care</t>
  </si>
  <si>
    <t>Not enough skilled workers (e.g., trade, soft skill, work ethic)</t>
  </si>
  <si>
    <t>Effects of adverse childhood experiences</t>
  </si>
  <si>
    <t>Can't get help for aging family members</t>
  </si>
  <si>
    <t>Don't have/can't get the training or education to get a new or better job</t>
  </si>
  <si>
    <t>What is one thing that could be done to make your community better? [Limit 10 words.]</t>
  </si>
  <si>
    <t>How willing are you to engage in making your community a better place?</t>
  </si>
  <si>
    <t>How connected do you feel to your town?</t>
  </si>
  <si>
    <t>How connected do you feel to Hendricks County?</t>
  </si>
  <si>
    <t>Facebook</t>
  </si>
  <si>
    <t>Website</t>
  </si>
  <si>
    <t>Email</t>
  </si>
  <si>
    <t>Television</t>
  </si>
  <si>
    <t>Newspaper</t>
  </si>
  <si>
    <t>Text</t>
  </si>
  <si>
    <t>Radio</t>
  </si>
  <si>
    <t>Instagram</t>
  </si>
  <si>
    <t>Twitter</t>
  </si>
  <si>
    <t>Podcast</t>
  </si>
  <si>
    <t>What is your age?</t>
  </si>
  <si>
    <t>What is your gender?</t>
  </si>
  <si>
    <t>White / Caucasion</t>
  </si>
  <si>
    <t>Spanish / Hispanic / Latinx</t>
  </si>
  <si>
    <t>Black / African American</t>
  </si>
  <si>
    <t>Asian / Asian American</t>
  </si>
  <si>
    <t>Prefer not to answer</t>
  </si>
  <si>
    <t>What is the highest degree or level of school have you completed?</t>
  </si>
  <si>
    <t>The Hendricks County Median Household Annual Income is $74,245. What is your annual household income?</t>
  </si>
  <si>
    <t>What is your occupation?</t>
  </si>
  <si>
    <t>Do you have children under age 18?</t>
  </si>
  <si>
    <t>Added: Count</t>
  </si>
  <si>
    <t>Added:Count</t>
  </si>
  <si>
    <t>ASSETS</t>
  </si>
  <si>
    <t>ISSUE</t>
  </si>
  <si>
    <t>Jamestown</t>
  </si>
  <si>
    <t>4 to 10 years</t>
  </si>
  <si>
    <t>Very important</t>
  </si>
  <si>
    <t>Neutral</t>
  </si>
  <si>
    <t>Important</t>
  </si>
  <si>
    <t>Somewhat unimportant</t>
  </si>
  <si>
    <t>Drama</t>
  </si>
  <si>
    <t>People feed into it.</t>
  </si>
  <si>
    <t>Put people in the community who care more about others.</t>
  </si>
  <si>
    <t>Extremely willing</t>
  </si>
  <si>
    <t>Slightly connected</t>
  </si>
  <si>
    <t>18-24</t>
  </si>
  <si>
    <t>Female</t>
  </si>
  <si>
    <t>Some college (1-4 years, no degree)</t>
  </si>
  <si>
    <t>$74,245 or above</t>
  </si>
  <si>
    <t>Secretary</t>
  </si>
  <si>
    <t>No</t>
  </si>
  <si>
    <t>Over 20 years</t>
  </si>
  <si>
    <t>The trashy homes and yards that sets the tone of the town</t>
  </si>
  <si>
    <t>Town board over looks the problems</t>
  </si>
  <si>
    <t>A town that has some pride</t>
  </si>
  <si>
    <t>Very willing</t>
  </si>
  <si>
    <t>65 or above</t>
  </si>
  <si>
    <t>Male</t>
  </si>
  <si>
    <t>High school diploma or GED (or other equivalent)</t>
  </si>
  <si>
    <t>Construction</t>
  </si>
  <si>
    <t>I am a member of a multi-generation family in Hendricks County</t>
  </si>
  <si>
    <t>The growth and drug issues</t>
  </si>
  <si>
    <t>Very connected</t>
  </si>
  <si>
    <t>35-44</t>
  </si>
  <si>
    <t>Clinical application analyst</t>
  </si>
  <si>
    <t>More areas available to children for after school.</t>
  </si>
  <si>
    <t>I don't know for sure.  I am guessing money.</t>
  </si>
  <si>
    <t>Stop drug usage in our schools.</t>
  </si>
  <si>
    <t>45-54</t>
  </si>
  <si>
    <t>Certification / Associates degree / Bachelor's degree</t>
  </si>
  <si>
    <t>Education</t>
  </si>
  <si>
    <t>I do not live in Hendricks County</t>
  </si>
  <si>
    <t>Moderately willing</t>
  </si>
  <si>
    <t>55-64</t>
  </si>
  <si>
    <t>Below $74,245</t>
  </si>
  <si>
    <t>Yes</t>
  </si>
  <si>
    <t>Born &amp; raised in Hendricks County</t>
  </si>
  <si>
    <t>25-34</t>
  </si>
  <si>
    <t>Retail</t>
  </si>
  <si>
    <t>Hendricks county is known for its small communities. Stop trying to become a Carmel.</t>
  </si>
  <si>
    <t>Need to think about what is important.</t>
  </si>
  <si>
    <t>Focus on the schools.</t>
  </si>
  <si>
    <t>Lack of public transit</t>
  </si>
  <si>
    <t>It is a huge endeavor</t>
  </si>
  <si>
    <t>More social opportunities</t>
  </si>
  <si>
    <t>Not at all connected</t>
  </si>
  <si>
    <t>Band director</t>
  </si>
  <si>
    <t>For the size of the Brownsburg area, there don't seem to be many shopping or restaurant options.</t>
  </si>
  <si>
    <t>Does the local government encounter public opposition for new ideas?</t>
  </si>
  <si>
    <t>administrative assistant</t>
  </si>
  <si>
    <t>11 to 20 years</t>
  </si>
  <si>
    <t>No complaints</t>
  </si>
  <si>
    <t>N/A</t>
  </si>
  <si>
    <t>Extremely connected</t>
  </si>
  <si>
    <t>Retired</t>
  </si>
  <si>
    <t>Go to Church</t>
  </si>
  <si>
    <t>Good ole boy politics</t>
  </si>
  <si>
    <t>Wrong people on town board</t>
  </si>
  <si>
    <t>Leadership who cares about the town with no hidden agenda</t>
  </si>
  <si>
    <t>Operator at a wastewater treatment plant</t>
  </si>
  <si>
    <t>Not enough shopping/ restaurant options</t>
  </si>
  <si>
    <t>?</t>
  </si>
  <si>
    <t>Making sure we have enough rooms in classrooms</t>
  </si>
  <si>
    <t>Teacher</t>
  </si>
  <si>
    <t>church</t>
  </si>
  <si>
    <t>drugs</t>
  </si>
  <si>
    <t>Don't know</t>
  </si>
  <si>
    <t>retired</t>
  </si>
  <si>
    <t>Church</t>
  </si>
  <si>
    <t>Kids not having something to do</t>
  </si>
  <si>
    <t>M</t>
  </si>
  <si>
    <t>not enough grocery stores</t>
  </si>
  <si>
    <t>Kroger is greedy</t>
  </si>
  <si>
    <t>Advanced degree</t>
  </si>
  <si>
    <t>Prefer not answer</t>
  </si>
  <si>
    <t>Less than high school degree</t>
  </si>
  <si>
    <t>Despite county diversity, we lack it in customers &amp; employees.</t>
  </si>
  <si>
    <t>Fear, politics, cultural differences/barriers.</t>
  </si>
  <si>
    <t>More inclusion in public events</t>
  </si>
  <si>
    <t>Social work</t>
  </si>
  <si>
    <t>Lack volunteers active in various nonprofit clubs</t>
  </si>
  <si>
    <t>People have too many activities to choose from.</t>
  </si>
  <si>
    <t>People ask/listen and stop assuming.</t>
  </si>
  <si>
    <t>Word of Mouth</t>
  </si>
  <si>
    <t>Public service provider</t>
  </si>
  <si>
    <t>A lack of transportation system.</t>
  </si>
  <si>
    <t>I do not think it is a priority.</t>
  </si>
  <si>
    <t>I think my community is great.</t>
  </si>
  <si>
    <t>Preschool Teacher</t>
  </si>
  <si>
    <t>Lizton</t>
  </si>
  <si>
    <t>Not at all important</t>
  </si>
  <si>
    <t>Purchasing Professional</t>
  </si>
  <si>
    <t>The streets</t>
  </si>
  <si>
    <t>Street upkeep</t>
  </si>
  <si>
    <t>Slightly willing</t>
  </si>
  <si>
    <t>Newsletter</t>
  </si>
  <si>
    <t>Lack of the towns police presence!</t>
  </si>
  <si>
    <t>Not sure. No accountability I guess!</t>
  </si>
  <si>
    <t>New town board members!!!</t>
  </si>
  <si>
    <t>Disabled</t>
  </si>
  <si>
    <t>Shopping options in Brownsburg. GROCERY</t>
  </si>
  <si>
    <t>No clue</t>
  </si>
  <si>
    <t>Clean up</t>
  </si>
  <si>
    <t>Accounting</t>
  </si>
  <si>
    <t>Business owner</t>
  </si>
  <si>
    <t>small town gossip/minds</t>
  </si>
  <si>
    <t>people don't get out of their comfort zones</t>
  </si>
  <si>
    <t>Community kindness and respect for others opinions</t>
  </si>
  <si>
    <t>Banking</t>
  </si>
  <si>
    <t>0 to 3 years</t>
  </si>
  <si>
    <t>Building of trails that go next to or near land owners.  We don’t want that out here. We have land in the country for a reason.</t>
  </si>
  <si>
    <t>Certain groups have agendas and don’t care what others think or how it affects them.</t>
  </si>
  <si>
    <t>Stop the trails.</t>
  </si>
  <si>
    <t>It is time to stop  building in Hendricks co.</t>
  </si>
  <si>
    <t>To use some of the existing structures.</t>
  </si>
  <si>
    <t>Get the traffic manageable.</t>
  </si>
  <si>
    <t>The school system</t>
  </si>
  <si>
    <t>Nepotism</t>
  </si>
  <si>
    <t>Remove drug dealers</t>
  </si>
  <si>
    <t>Service technician</t>
  </si>
  <si>
    <t>Lack of common courtesy</t>
  </si>
  <si>
    <t>People are rude</t>
  </si>
  <si>
    <t>Athletes that don’t have god complexes</t>
  </si>
  <si>
    <t>Fitness training</t>
  </si>
  <si>
    <t>crime, lack of resturants</t>
  </si>
  <si>
    <t>crime</t>
  </si>
  <si>
    <t>Lack of resources apparently</t>
  </si>
  <si>
    <t>Police</t>
  </si>
  <si>
    <t>Finance</t>
  </si>
  <si>
    <t>Children not having the necessities they need.</t>
  </si>
  <si>
    <t>I believe most people do not see things like we do in school.</t>
  </si>
  <si>
    <t>More and better access to children's necessities.</t>
  </si>
  <si>
    <t>Statistical Analyst</t>
  </si>
  <si>
    <t>Roads are neglected and trying to compete with larger towns</t>
  </si>
  <si>
    <t>Town board cant see forest through trees</t>
  </si>
  <si>
    <t>Focus on our needs instead of keeping up with joneses</t>
  </si>
  <si>
    <t>Graphic designer</t>
  </si>
  <si>
    <t>Church and community activities</t>
  </si>
  <si>
    <t>People using food pantries and not trying or being able to improve their lives.</t>
  </si>
  <si>
    <t>Mental health issues of many of them and their education issues all hinder them.</t>
  </si>
  <si>
    <t>Scientist</t>
  </si>
  <si>
    <t>Corruption on North West Hendricks school board</t>
  </si>
  <si>
    <t>Corrupt leaders</t>
  </si>
  <si>
    <t>Clean up corruption on school board</t>
  </si>
  <si>
    <t>Accountant</t>
  </si>
  <si>
    <t>Politics- selfants not public servants</t>
  </si>
  <si>
    <t>Status quote, who you know not the best person  for the job</t>
  </si>
  <si>
    <t>Get quality educated people</t>
  </si>
  <si>
    <t>RN</t>
  </si>
  <si>
    <t>Retired/farmer</t>
  </si>
  <si>
    <t>Bartender and wedding coordinator</t>
  </si>
  <si>
    <t>Lack of infrastructure</t>
  </si>
  <si>
    <t>Not sure</t>
  </si>
  <si>
    <t>Better infrastructure</t>
  </si>
  <si>
    <t>Financial Adviser</t>
  </si>
  <si>
    <t>Public libraries not participating in state library card system</t>
  </si>
  <si>
    <t>County tax structure</t>
  </si>
  <si>
    <t>Educational/cultural events</t>
  </si>
  <si>
    <t>Research Analyst</t>
  </si>
  <si>
    <t>The flooding every time it rains.</t>
  </si>
  <si>
    <t>The roads need to be redone</t>
  </si>
  <si>
    <t>City water</t>
  </si>
  <si>
    <t>Office manager</t>
  </si>
  <si>
    <t>No Library, No stop light at 39 and 136, water system not owned by lizton town utility</t>
  </si>
  <si>
    <t>I assume funding</t>
  </si>
  <si>
    <t>No access to internet !!!!!! Why ??</t>
  </si>
  <si>
    <t>No clue. Lizton address. Jamestown phone #</t>
  </si>
  <si>
    <t>Internet and access in our area !!!!!</t>
  </si>
  <si>
    <t>Radiologic Technologist</t>
  </si>
  <si>
    <t>Good ole boys club</t>
  </si>
  <si>
    <t>They run everything</t>
  </si>
  <si>
    <t>Get rid of the ones that sweep under rug</t>
  </si>
  <si>
    <t>Skilled trade</t>
  </si>
  <si>
    <t>Town of Lizton</t>
  </si>
  <si>
    <t>People blowing money</t>
  </si>
  <si>
    <t>EMT</t>
  </si>
  <si>
    <t>Traffic</t>
  </si>
  <si>
    <t>Don’t know</t>
  </si>
  <si>
    <t>Retired nurse</t>
  </si>
  <si>
    <t>The lack of police patrolling.</t>
  </si>
  <si>
    <t>I have no idea.</t>
  </si>
  <si>
    <t>Disabled.</t>
  </si>
  <si>
    <t>N/a</t>
  </si>
  <si>
    <t>Case manager</t>
  </si>
  <si>
    <t>No local grocery</t>
  </si>
  <si>
    <t>Not been addressed</t>
  </si>
  <si>
    <t>Direct Support Professional</t>
  </si>
  <si>
    <t>Not enough police presence</t>
  </si>
  <si>
    <t>Only a small few on the town police department</t>
  </si>
  <si>
    <t>More sense of community unity and family orientation</t>
  </si>
  <si>
    <t>CNA</t>
  </si>
  <si>
    <t>Winter road conditions on rural roads</t>
  </si>
  <si>
    <t>Student</t>
  </si>
  <si>
    <t>My community is backward on their way of thinking.</t>
  </si>
  <si>
    <t>I do not believe that most people find it a problem.</t>
  </si>
  <si>
    <t>Compliance Advisor for a company</t>
  </si>
  <si>
    <t>Lack of grocery store, restaurant choices.</t>
  </si>
  <si>
    <t>Not enough people to maintain a grocery.</t>
  </si>
  <si>
    <t>Retired school teachers</t>
  </si>
  <si>
    <t>The lack of volunteers for the FIre Depts in the north west corner</t>
  </si>
  <si>
    <t>Shortage of time for ppl because of everyone is working to survive and the lack of money for the depts in the smaller communities</t>
  </si>
  <si>
    <t>A grant for the Volunteer Fire Depts trough out the county to membership retention efforts</t>
  </si>
  <si>
    <t>Truck driver</t>
  </si>
  <si>
    <t>Lack of decent internet</t>
  </si>
  <si>
    <t>Rural area - limited options</t>
  </si>
  <si>
    <t>Graphic Designer/Business Owner</t>
  </si>
  <si>
    <t>Trash, people don’t seem to care about the environment</t>
  </si>
  <si>
    <t>Nobody volunteers to clean it up there is no commitee</t>
  </si>
  <si>
    <t>Get rid of the school board</t>
  </si>
  <si>
    <t>Taxidermist</t>
  </si>
  <si>
    <t>Worship</t>
  </si>
  <si>
    <t>Traffic on 36</t>
  </si>
  <si>
    <t>Strengthened ties between churches and community</t>
  </si>
  <si>
    <t>Pastor</t>
  </si>
  <si>
    <t>High property taxes in Danville, bad school board Triwest</t>
  </si>
  <si>
    <t>Bad budgeting poor leadership</t>
  </si>
  <si>
    <t>Lower property taxes</t>
  </si>
  <si>
    <t>Business Owner</t>
  </si>
  <si>
    <t>Lack of businesses closeby</t>
  </si>
  <si>
    <t>Small town community hasn’t grown to support businesses</t>
  </si>
  <si>
    <t>Collaborative effort between county towns</t>
  </si>
  <si>
    <t>Photographer</t>
  </si>
  <si>
    <t>Corrupt school board</t>
  </si>
  <si>
    <t>Good question</t>
  </si>
  <si>
    <t>Drugs</t>
  </si>
  <si>
    <t>More citizen involvement</t>
  </si>
  <si>
    <t>Lack of community involvement</t>
  </si>
  <si>
    <t>Younger generations dont see it as important</t>
  </si>
  <si>
    <t>Residents involvement</t>
  </si>
  <si>
    <t>Insurance agent</t>
  </si>
  <si>
    <t>Lack of grocery shopping options</t>
  </si>
  <si>
    <t>I assume town leaders are blocking new stores</t>
  </si>
  <si>
    <t>If they do something with these surveys</t>
  </si>
  <si>
    <t>Own small bookkeeping company.</t>
  </si>
  <si>
    <t>The roads are horrible. The school system is not trust worthy right now.</t>
  </si>
  <si>
    <t>Fix the roads</t>
  </si>
  <si>
    <t>Child care</t>
  </si>
  <si>
    <t>Roads</t>
  </si>
  <si>
    <t>No money</t>
  </si>
  <si>
    <t>Self employed</t>
  </si>
  <si>
    <t>Country services (police/fire)</t>
  </si>
  <si>
    <t>Lack of local law presence</t>
  </si>
  <si>
    <t>Lack of money</t>
  </si>
  <si>
    <t>Install a stoplight at 39 and 136</t>
  </si>
  <si>
    <t>Legal nurse consultant</t>
  </si>
  <si>
    <t>Getting the town fixed up and limited police</t>
  </si>
  <si>
    <t>Not enough money is what they say</t>
  </si>
  <si>
    <t>Clean up the town and fix the roads</t>
  </si>
  <si>
    <t>Maintenance technician</t>
  </si>
  <si>
    <t>Options for teens.</t>
  </si>
  <si>
    <t>People don't like dealing with teens.</t>
  </si>
  <si>
    <t>Child care provider/ preschool teacher</t>
  </si>
  <si>
    <t>School board leadership</t>
  </si>
  <si>
    <t>Contracts not up yet</t>
  </si>
  <si>
    <t>School board</t>
  </si>
  <si>
    <t>Waiting for Elections</t>
  </si>
  <si>
    <t>Fire the school board</t>
  </si>
  <si>
    <t>Mail</t>
  </si>
  <si>
    <t>Bi racial</t>
  </si>
  <si>
    <t>Logistics</t>
  </si>
  <si>
    <t>Worship/attend church</t>
  </si>
  <si>
    <t>Local grocery options</t>
  </si>
  <si>
    <t>Greed</t>
  </si>
  <si>
    <t>Semi-retired</t>
  </si>
  <si>
    <t>An all volunteer fire department</t>
  </si>
  <si>
    <t>Money issues</t>
  </si>
  <si>
    <t>Money to pay firefighters to staff during the day</t>
  </si>
  <si>
    <t>Lack of safe non-car transportation options</t>
  </si>
  <si>
    <t>Need money for trails to connect to Lizton</t>
  </si>
  <si>
    <t>Connected trails for bike commuting</t>
  </si>
  <si>
    <t>Retired, but have several part-time gigs</t>
  </si>
  <si>
    <t>The Roads</t>
  </si>
  <si>
    <t>Because the county pockets the money</t>
  </si>
  <si>
    <t>Not at all willing</t>
  </si>
  <si>
    <t>None of your business</t>
  </si>
  <si>
    <t>Preschool Costs</t>
  </si>
  <si>
    <t>Cracking down on Criminals!</t>
  </si>
  <si>
    <t>Eliminating Social Media Fake News!</t>
  </si>
  <si>
    <t>Healthcare Employee</t>
  </si>
  <si>
    <t>lack of Food options</t>
  </si>
  <si>
    <t>Chose to live in a rural area</t>
  </si>
  <si>
    <t>More education opportunities &amp; parks</t>
  </si>
  <si>
    <t>Attend church</t>
  </si>
  <si>
    <t>Illegal immigrants do not get punished for the same crimes citizens do</t>
  </si>
  <si>
    <t>I don't know 2 different justice systems</t>
  </si>
  <si>
    <t>Tradeschools</t>
  </si>
  <si>
    <t>Director / Volunteer</t>
  </si>
  <si>
    <t>Patronize restaurants, purchase fuel, license vehicles, buy insurance, pay property taxes, etc.</t>
  </si>
  <si>
    <t>Frequent failure to value historical components in our county.</t>
  </si>
  <si>
    <t>Hendricks Co. leadership wants us to be like Carmel, Fishers, etc.</t>
  </si>
  <si>
    <t>Eliminate self-serving politics in all decision-making processes.</t>
  </si>
  <si>
    <t>Retired following a non-stop 40-year career in the workforce.</t>
  </si>
  <si>
    <t>Increasing drug problems. Increasing crime. Loss of farmlands.</t>
  </si>
  <si>
    <t>Poorly educated, uninspired people-drugs and crime. Wasted, existing facilities.</t>
  </si>
  <si>
    <t>Addiction/mental health assistance.</t>
  </si>
  <si>
    <t>Public Safety Communications Access</t>
  </si>
  <si>
    <t>Public Safety</t>
  </si>
  <si>
    <t>no plan for growth or managing growth</t>
  </si>
  <si>
    <t>concentration along eastern edge of county</t>
  </si>
  <si>
    <t>strategic plan</t>
  </si>
  <si>
    <t>Civil servant</t>
  </si>
  <si>
    <t>not much low income apartments, no bus line</t>
  </si>
  <si>
    <t>Money is what I am told</t>
  </si>
  <si>
    <t>affordable housing</t>
  </si>
  <si>
    <t>Case Manager</t>
  </si>
  <si>
    <t>North Salem</t>
  </si>
  <si>
    <t>Home&amp; darns not being kept up</t>
  </si>
  <si>
    <t>Chair 2 non-profits that promote local community improvement</t>
  </si>
  <si>
    <t>Lack of retail business</t>
  </si>
  <si>
    <t>Population too small to attract businesses</t>
  </si>
  <si>
    <t>Dollar General</t>
  </si>
  <si>
    <t>Self employed handyman</t>
  </si>
  <si>
    <t>daycare provider</t>
  </si>
  <si>
    <t>water</t>
  </si>
  <si>
    <t>more involvment</t>
  </si>
  <si>
    <t>customer service/cleaning</t>
  </si>
  <si>
    <t>they are trying</t>
  </si>
  <si>
    <t>custodian NW schools</t>
  </si>
  <si>
    <t>was insurance sales, now disabled</t>
  </si>
  <si>
    <t>more restaurants</t>
  </si>
  <si>
    <t>disabled</t>
  </si>
  <si>
    <t>The small towns not as important as bigger ones</t>
  </si>
  <si>
    <t>Big towns grow fast and have more amenities</t>
  </si>
  <si>
    <t>Make use of empty buildings</t>
  </si>
  <si>
    <t>Maintenance tech</t>
  </si>
  <si>
    <t>politics</t>
  </si>
  <si>
    <t>accounts payable manager</t>
  </si>
  <si>
    <t>Pharmacist</t>
  </si>
  <si>
    <t>crooked, money grubbing politicians!</t>
  </si>
  <si>
    <t>It's like the fox guarding the hen house! Drain the swamp!</t>
  </si>
  <si>
    <t>Get the government &amp; Danville school corrupt, money grubbers, out of town and office!</t>
  </si>
  <si>
    <t xml:space="preserve">Mail </t>
  </si>
  <si>
    <t>law enforcement &amp; ministry!</t>
  </si>
  <si>
    <t>Increasing cost of housing</t>
  </si>
  <si>
    <t>People get away because of growing community</t>
  </si>
  <si>
    <t>More affordable housing</t>
  </si>
  <si>
    <t>Supervisor AAA emergency roadside</t>
  </si>
  <si>
    <t>Sidewalks</t>
  </si>
  <si>
    <t>Cost to much</t>
  </si>
  <si>
    <t>Na.</t>
  </si>
  <si>
    <t>Willingness to grow in a smart and balanced way</t>
  </si>
  <si>
    <t>Resisting positive change,</t>
  </si>
  <si>
    <t>Community leaders getting together to get things rolling in a positive direction!!!</t>
  </si>
  <si>
    <t>Police 👮‍♀️ Officer</t>
  </si>
  <si>
    <t>Lack of business and empty retail space</t>
  </si>
  <si>
    <t>Over priced</t>
  </si>
  <si>
    <t>Warehouse</t>
  </si>
  <si>
    <t>The negativity that you see in some.</t>
  </si>
  <si>
    <t>People I know try to turn things positive and people do not respond in the same.</t>
  </si>
  <si>
    <t>Honesty not judgement</t>
  </si>
  <si>
    <t>Administrative Asst.</t>
  </si>
  <si>
    <t>People hurting others family pets.</t>
  </si>
  <si>
    <t>Uncaring town board.</t>
  </si>
  <si>
    <t>More heavy trash pickup.</t>
  </si>
  <si>
    <t>School district</t>
  </si>
  <si>
    <t>No support for community from Board</t>
  </si>
  <si>
    <t>Consistent programming throughout county</t>
  </si>
  <si>
    <t>Law Enforcement</t>
  </si>
  <si>
    <t>a lack of a sense of community in more rural parts of the county</t>
  </si>
  <si>
    <t>drug addiction issues</t>
  </si>
  <si>
    <t>nonprofit administrator</t>
  </si>
  <si>
    <t>Limited post office hours &amp; no grocery</t>
  </si>
  <si>
    <t>Post office cutting back $$$</t>
  </si>
  <si>
    <t>Open a grocery store</t>
  </si>
  <si>
    <t>Retired investigator</t>
  </si>
  <si>
    <t>Lack of Health/Fitness Opportunities</t>
  </si>
  <si>
    <t>People don't care about their health</t>
  </si>
  <si>
    <t>More group fitness opportunities at reasonable pricing</t>
  </si>
  <si>
    <t>Graphic Designer</t>
  </si>
  <si>
    <t>Neighbor killing all of neighborhoods pets. I don’t feel safe.</t>
  </si>
  <si>
    <t>Reported it nothing was done.</t>
  </si>
  <si>
    <t>Nicer neighborhood like it used to be.</t>
  </si>
  <si>
    <t>Roads aren't plowed/fixed in our area of Hendricks County</t>
  </si>
  <si>
    <t>Need contracted snow plows and someone wanting to fix roads</t>
  </si>
  <si>
    <t>Less government intrusion with our land</t>
  </si>
  <si>
    <t>Lack of school support</t>
  </si>
  <si>
    <t>People choose to be negative</t>
  </si>
  <si>
    <t>Honest leadership</t>
  </si>
  <si>
    <t>Instructional assistant and X-ray tech</t>
  </si>
  <si>
    <t>Our town water is terrible</t>
  </si>
  <si>
    <t>Not really sure</t>
  </si>
  <si>
    <t>Accounts Payable Specialist</t>
  </si>
  <si>
    <t>Internet, lack thereof</t>
  </si>
  <si>
    <t>No competiton</t>
  </si>
  <si>
    <t>Invest</t>
  </si>
  <si>
    <t>Physician</t>
  </si>
  <si>
    <t>Dishonesty among the leadership in Towns and organizations</t>
  </si>
  <si>
    <t>New people won’t get involved and if they try they either aren’t accepted or they want to be at the top before learning about the community and or the organization</t>
  </si>
  <si>
    <t>Replace sour 5 residents</t>
  </si>
  <si>
    <t>Voices of some are not being heard.</t>
  </si>
  <si>
    <t>Bullheaded leaders that need to learn about change.</t>
  </si>
  <si>
    <t>New board members.</t>
  </si>
  <si>
    <t>Unemployed widow.</t>
  </si>
  <si>
    <t>Local Services for Elderly</t>
  </si>
  <si>
    <t>No or very little interest is serving rural communities</t>
  </si>
  <si>
    <t>Senior Services in Rural Communities</t>
  </si>
  <si>
    <t>Family Caregiver and Elder Advocate</t>
  </si>
  <si>
    <t>Help others</t>
  </si>
  <si>
    <t>Taxes are high and County rules</t>
  </si>
  <si>
    <t>Good ole boy system</t>
  </si>
  <si>
    <t>New political people  often</t>
  </si>
  <si>
    <t>Farmer</t>
  </si>
  <si>
    <t>Internet</t>
  </si>
  <si>
    <t>Century doesn't see the need.</t>
  </si>
  <si>
    <t>Transportation to Indy would be nice</t>
  </si>
  <si>
    <t>Loss of local businesses.</t>
  </si>
  <si>
    <t>Government Regulations, Taxes, Cost to Start-up.</t>
  </si>
  <si>
    <t>Better Hi Speed Internet Service &amp; Training for older folks.</t>
  </si>
  <si>
    <t>eat</t>
  </si>
  <si>
    <t>Messy yards, broken  and missing sidewalks.</t>
  </si>
  <si>
    <t>who knows</t>
  </si>
  <si>
    <t>Lack of reliable leadership representing the town</t>
  </si>
  <si>
    <t>No idea</t>
  </si>
  <si>
    <t>Better internet service</t>
  </si>
  <si>
    <t>Lack of nearby employment</t>
  </si>
  <si>
    <t>Location</t>
  </si>
  <si>
    <t>Job opportunities to u</t>
  </si>
  <si>
    <t>Material Handeler</t>
  </si>
  <si>
    <t>Certified library assistant</t>
  </si>
  <si>
    <t>Prices of everything are raising but pay is not</t>
  </si>
  <si>
    <t>I do not know</t>
  </si>
  <si>
    <t>Press operator</t>
  </si>
  <si>
    <t>I don't want a trail behind my property/taxes</t>
  </si>
  <si>
    <t>Building cheap homes and apartments</t>
  </si>
  <si>
    <t>Help the elderly.</t>
  </si>
  <si>
    <t>unkindness in social media</t>
  </si>
  <si>
    <t>no one is monitoring it</t>
  </si>
  <si>
    <t>Educator</t>
  </si>
  <si>
    <t>Quality of School System</t>
  </si>
  <si>
    <t>accountant</t>
  </si>
  <si>
    <t>Assumption that we want our communities to grow larger</t>
  </si>
  <si>
    <t>Lack of grocery stores</t>
  </si>
  <si>
    <t>I have no idea</t>
  </si>
  <si>
    <t>Transportation</t>
  </si>
  <si>
    <t>Eat out</t>
  </si>
  <si>
    <t>Tri west high school</t>
  </si>
  <si>
    <t>No money, bad authority</t>
  </si>
  <si>
    <t>New school board at tri west</t>
  </si>
  <si>
    <t>Minimal activities for children/early teens</t>
  </si>
  <si>
    <t>No finances</t>
  </si>
  <si>
    <t>Florist</t>
  </si>
  <si>
    <t>Rural roads need better maintained. Paved roads would be better than the chip and seal.</t>
  </si>
  <si>
    <t>Not a priority to the county if I had to guess.</t>
  </si>
  <si>
    <t>Bring higher education or trade school outreach to the smaller towns.</t>
  </si>
  <si>
    <t>Administrative Assistant</t>
  </si>
  <si>
    <t>The school board</t>
  </si>
  <si>
    <t>Good ol boys club</t>
  </si>
  <si>
    <t>People having pride in self and home</t>
  </si>
  <si>
    <t>Stay at home mom</t>
  </si>
  <si>
    <t>More retail &amp; grocery stores</t>
  </si>
  <si>
    <t>Billing Rep/Projects</t>
  </si>
  <si>
    <t>Advantage takers of disability when others legitimately need it.</t>
  </si>
  <si>
    <t>The very broken world we live in today.</t>
  </si>
  <si>
    <t>Clerical</t>
  </si>
  <si>
    <t>No public library.</t>
  </si>
  <si>
    <t>I don’t know.</t>
  </si>
  <si>
    <t>Have a library!</t>
  </si>
  <si>
    <t>Traffic on Hwy 36 thru Danville</t>
  </si>
  <si>
    <t>Town hall meetings</t>
  </si>
  <si>
    <t>Homemaker</t>
  </si>
  <si>
    <t>Clean up of center of small town ie main intersection</t>
  </si>
  <si>
    <t>Weak leadership?</t>
  </si>
  <si>
    <t>County forgets small towns.</t>
  </si>
  <si>
    <t>Office admin</t>
  </si>
  <si>
    <t>Cemeteries aren’t maintained and</t>
  </si>
  <si>
    <t>Funds</t>
  </si>
  <si>
    <t>Need grocery store, not a dollar general</t>
  </si>
  <si>
    <t>Lack of internet access</t>
  </si>
  <si>
    <t>Union organizer</t>
  </si>
  <si>
    <t>Eat at restaurants</t>
  </si>
  <si>
    <t>Need more activities for teens</t>
  </si>
  <si>
    <t>More activitis for teens</t>
  </si>
  <si>
    <t>Disabled medical records tech</t>
  </si>
  <si>
    <t>Board member North Salem Revitalization</t>
  </si>
  <si>
    <t>Horrible water</t>
  </si>
  <si>
    <t>Supposedly in the process of being fixed</t>
  </si>
  <si>
    <t>Would like a community “town center” in Lizton</t>
  </si>
  <si>
    <t>Not enough resources</t>
  </si>
  <si>
    <t>Bring the B&amp;O trail to North Salem/McCloud NP</t>
  </si>
  <si>
    <t>Empty and building disrepair.</t>
  </si>
  <si>
    <t>Lack of interest.  Lack of funds.</t>
  </si>
  <si>
    <t>Businesses ood the right type.</t>
  </si>
  <si>
    <t>Semi-retired.  Part time admin. Asst.</t>
  </si>
  <si>
    <t>Retired Secretary</t>
  </si>
  <si>
    <t>Inadequate school leadership and board.</t>
  </si>
  <si>
    <t>Currently working on it.</t>
  </si>
  <si>
    <t>Improve school system.</t>
  </si>
  <si>
    <t>Project Manager</t>
  </si>
  <si>
    <t>Lack of equestrian trails</t>
  </si>
  <si>
    <t>Vandalia needs permission from land owners</t>
  </si>
  <si>
    <t>Honest, knowledgable leadership</t>
  </si>
  <si>
    <t>Registered nurse</t>
  </si>
  <si>
    <t>Old structures need renovation.</t>
  </si>
  <si>
    <t>Owners not interested or able to maintain.</t>
  </si>
  <si>
    <t>Additional businesses</t>
  </si>
  <si>
    <t>Internet access - lack of options</t>
  </si>
  <si>
    <t>Rural communities don't attract companies</t>
  </si>
  <si>
    <t>Integration Analyst</t>
  </si>
  <si>
    <t>often not included in county-wide efforts</t>
  </si>
  <si>
    <t>unsure</t>
  </si>
  <si>
    <t>More access to communication within and outside community</t>
  </si>
  <si>
    <t>self employed</t>
  </si>
  <si>
    <t>Social media</t>
  </si>
  <si>
    <t>More people involved in local government</t>
  </si>
  <si>
    <t>Police officer</t>
  </si>
  <si>
    <t>Lack of everything listed in the previous question.</t>
  </si>
  <si>
    <t>Lack of dollars.</t>
  </si>
  <si>
    <t>Industry that results in tax income.</t>
  </si>
  <si>
    <t>The Leadership in our school Corp.</t>
  </si>
  <si>
    <t>We need a new board.</t>
  </si>
  <si>
    <t>Firefighter/ Street Department</t>
  </si>
  <si>
    <t>Illegal, drugs and gang influence on our young</t>
  </si>
  <si>
    <t>Difficult laws, courts and community awareness</t>
  </si>
  <si>
    <t>Leaders that actually listen to people problems.</t>
  </si>
  <si>
    <t>Pittsboro</t>
  </si>
  <si>
    <t>No library access Middle Twp/Pittsboro</t>
  </si>
  <si>
    <t>Soccer fields a much higher priority.</t>
  </si>
  <si>
    <t>Library access with programs</t>
  </si>
  <si>
    <t>IT specialist, educator</t>
  </si>
  <si>
    <t>self-employed</t>
  </si>
  <si>
    <t>lack of a place for youth to gather</t>
  </si>
  <si>
    <t>wondering the same thing since the 1960s</t>
  </si>
  <si>
    <t>a large gathering place with sport and meeting areas</t>
  </si>
  <si>
    <t>retired realtor</t>
  </si>
  <si>
    <t>Poor school board in Pittsboro</t>
  </si>
  <si>
    <t>They hold to much power</t>
  </si>
  <si>
    <t>Get rid of HOA’s</t>
  </si>
  <si>
    <t>The quality of the high school</t>
  </si>
  <si>
    <t>Fix the high school</t>
  </si>
  <si>
    <t>Lack of trust in officials</t>
  </si>
  <si>
    <t>More trusted leadership</t>
  </si>
  <si>
    <t>Operate 2 small business</t>
  </si>
  <si>
    <t>Owner of 2 small businesses</t>
  </si>
  <si>
    <t>No cross walks at light in Pittsboro</t>
  </si>
  <si>
    <t>Sales</t>
  </si>
  <si>
    <t>Leadership</t>
  </si>
  <si>
    <t>They don’t listen to the people who live here</t>
  </si>
  <si>
    <t>Diversify leadership to include younger leaders</t>
  </si>
  <si>
    <t>Adjudicator</t>
  </si>
  <si>
    <t>Lack of unity</t>
  </si>
  <si>
    <t>Lack of interest</t>
  </si>
  <si>
    <t>Better communicatikn</t>
  </si>
  <si>
    <t>Lots of people moving to the area, limited resources</t>
  </si>
  <si>
    <t>Crime</t>
  </si>
  <si>
    <t>Prevention</t>
  </si>
  <si>
    <t>B&amp;O Trail</t>
  </si>
  <si>
    <t>We don’t want it in our front yard</t>
  </si>
  <si>
    <t>Negative people move away</t>
  </si>
  <si>
    <t>Nothing in Pittsboro - need a grocery, library, gas station thats not scamming you like Loves does</t>
  </si>
  <si>
    <t>Corrupt police, town council with own interests in mind</t>
  </si>
  <si>
    <t>a grocery, library, more parks, better schools</t>
  </si>
  <si>
    <t>Big brother/big sister</t>
  </si>
  <si>
    <t>Illegal drugs &amp; crime</t>
  </si>
  <si>
    <t>Huge battle to win</t>
  </si>
  <si>
    <t>Less crime &amp; drugs</t>
  </si>
  <si>
    <t>Real Estate Broker</t>
  </si>
  <si>
    <t>TWHS Tyler Bruce scandal</t>
  </si>
  <si>
    <t>Smug school board</t>
  </si>
  <si>
    <t>Self employed, pet sitting service</t>
  </si>
  <si>
    <t>The bad publicity on tri west high school</t>
  </si>
  <si>
    <t>school board</t>
  </si>
  <si>
    <t>new leadership</t>
  </si>
  <si>
    <t>Not much. I love how rural it is.</t>
  </si>
  <si>
    <t>Is great!</t>
  </si>
  <si>
    <t>Nothing much</t>
  </si>
  <si>
    <t>Stay at home mother</t>
  </si>
  <si>
    <t>Lack of communication between towns</t>
  </si>
  <si>
    <t>Not considering of the town when planning projects, ie: road repairs</t>
  </si>
  <si>
    <t>Communication</t>
  </si>
  <si>
    <t>Engineer</t>
  </si>
  <si>
    <t>Exercise</t>
  </si>
  <si>
    <t>Large fee for access to public library</t>
  </si>
  <si>
    <t>money???</t>
  </si>
  <si>
    <t>Be more welcoming</t>
  </si>
  <si>
    <t>Lack of grocery stores and affordable housing</t>
  </si>
  <si>
    <t>Unknown</t>
  </si>
  <si>
    <t>Market the community to entice new business</t>
  </si>
  <si>
    <t>Tenant Coordinator</t>
  </si>
  <si>
    <t>Project management</t>
  </si>
  <si>
    <t>Office Coordinator</t>
  </si>
  <si>
    <t>Lack of sidewalks around neighborhood and to town</t>
  </si>
  <si>
    <t>I don’t know</t>
  </si>
  <si>
    <t>Sidewalk and link to B&amp;O Trail</t>
  </si>
  <si>
    <t>Dental Hygienist</t>
  </si>
  <si>
    <t>Technological infrastructure outside of town</t>
  </si>
  <si>
    <t>I’m not sure</t>
  </si>
  <si>
    <t>Nurse</t>
  </si>
  <si>
    <t>People using social media in negative ways to attack each other and spread rumors/gossip.</t>
  </si>
  <si>
    <t>There is no one to fix it</t>
  </si>
  <si>
    <t>Unity and ridding of social media issues</t>
  </si>
  <si>
    <t>Under 18</t>
  </si>
  <si>
    <t>HR Director</t>
  </si>
  <si>
    <t>maintenance</t>
  </si>
  <si>
    <t>Facebook “chatter” pages</t>
  </si>
  <si>
    <t>People aren’t smart enough to stop</t>
  </si>
  <si>
    <t>Small playground in the park. We drive to surrounding towns as their parks offer more creative playground options for my children.</t>
  </si>
  <si>
    <t>Limited funding</t>
  </si>
  <si>
    <t>a place for senior citizens to meet and socialize</t>
  </si>
  <si>
    <t>School systems communication</t>
  </si>
  <si>
    <t>Good older boys club</t>
  </si>
  <si>
    <t>Pharmacy technician</t>
  </si>
  <si>
    <t>Not enough grocery stores</t>
  </si>
  <si>
    <t>Grocery</t>
  </si>
  <si>
    <t>???</t>
  </si>
  <si>
    <t>More groceries</t>
  </si>
  <si>
    <t>xxx</t>
  </si>
  <si>
    <t>Poor education standards from grade 6 up</t>
  </si>
  <si>
    <t>Current administration don’t care about quality only numbers</t>
  </si>
  <si>
    <t>Office Personal</t>
  </si>
  <si>
    <t>Chaotic development. Traffic</t>
  </si>
  <si>
    <t>Lack of visionary leadership</t>
  </si>
  <si>
    <t>Visionary zoning</t>
  </si>
  <si>
    <t>Local communication</t>
  </si>
  <si>
    <t>a news letter or local paper</t>
  </si>
  <si>
    <t>Book keeper /Counter person</t>
  </si>
  <si>
    <t>instructional assistant</t>
  </si>
  <si>
    <t>Illegal Immigration suppressing wages of the citizenry</t>
  </si>
  <si>
    <t>pandering politicians</t>
  </si>
  <si>
    <t>a family recreation center</t>
  </si>
  <si>
    <t>Sales Professional</t>
  </si>
  <si>
    <t>Small businesses not surging because high rent/landlords</t>
  </si>
  <si>
    <t>Unsure</t>
  </si>
  <si>
    <t>Activities for youth - community center</t>
  </si>
  <si>
    <t>Community mental health</t>
  </si>
  <si>
    <t>Rising Crime</t>
  </si>
  <si>
    <t>Courts too soft on crime</t>
  </si>
  <si>
    <t>More volunteer opportunities</t>
  </si>
  <si>
    <t>No homeless shelters, no help with emergency car issues, not enough shopping like Meijer or restaurants..</t>
  </si>
  <si>
    <t>No clue, all are needed with the population growth.</t>
  </si>
  <si>
    <t>Build a truly low, low income housing apartment complex.</t>
  </si>
  <si>
    <t>Disabled currently</t>
  </si>
  <si>
    <t>Lack of FAMILY restaurants</t>
  </si>
  <si>
    <t>Poor available property and the ones that are available have non caring poor ownership.</t>
  </si>
  <si>
    <t>Help the businesses to work together</t>
  </si>
  <si>
    <t>Local small business owner and Certified massage therapist.</t>
  </si>
  <si>
    <t>property tax</t>
  </si>
  <si>
    <t>the majority don't want it changed</t>
  </si>
  <si>
    <t>cooperation</t>
  </si>
  <si>
    <t>Funding for school/teachers</t>
  </si>
  <si>
    <t>More youth programs</t>
  </si>
  <si>
    <t>teacher aide</t>
  </si>
  <si>
    <t>The corruption at Tri-West High School</t>
  </si>
  <si>
    <t>Too many corrupt people in power</t>
  </si>
  <si>
    <t>Follow ethics rules when running schools</t>
  </si>
  <si>
    <t>People who have been here a number of years arent meeting new people who move in</t>
  </si>
  <si>
    <t>No cental gathering space that is coordinated</t>
  </si>
  <si>
    <t>Self Employed</t>
  </si>
  <si>
    <t>Supply chain</t>
  </si>
  <si>
    <t>Lack of community center</t>
  </si>
  <si>
    <t>No public library in the NW hendricks community, no low cost fitness center in NW hendricks,</t>
  </si>
  <si>
    <t>Lack of desire for these services</t>
  </si>
  <si>
    <t>Greenways, public library, recycling</t>
  </si>
  <si>
    <t>Nurse practitioner</t>
  </si>
  <si>
    <t>Traffic is getting out of hand. Speeding!!!!!</t>
  </si>
  <si>
    <t>Kindness, more understanding and just be kind</t>
  </si>
  <si>
    <t>Lack of growth</t>
  </si>
  <si>
    <t>Poor utilities</t>
  </si>
  <si>
    <t>Residential contractor</t>
  </si>
  <si>
    <t>school system leadership</t>
  </si>
  <si>
    <t>break ins, burglaries, roads</t>
  </si>
  <si>
    <t>Better leadership</t>
  </si>
  <si>
    <t>Increase the number of educated people</t>
  </si>
  <si>
    <t>Utilities are way to high</t>
  </si>
  <si>
    <t>Bad town board decisions</t>
  </si>
  <si>
    <t>I wish there was more shopping and food options.</t>
  </si>
  <si>
    <t>Businesses are going to Whitestown and Avon</t>
  </si>
  <si>
    <t>Lack of support for our teachers from the NW Hendricks school board.</t>
  </si>
  <si>
    <t>School board needs replaces</t>
  </si>
  <si>
    <t>Attract industry to relocate or build in our town</t>
  </si>
  <si>
    <t>Real estate investor   Retired</t>
  </si>
  <si>
    <t>high water bill</t>
  </si>
  <si>
    <t>I dont think it can be fixed.</t>
  </si>
  <si>
    <t>a fast food restaurant</t>
  </si>
  <si>
    <t>babysitter</t>
  </si>
  <si>
    <t>Little trust in the current school board members</t>
  </si>
  <si>
    <t>Just recently found out they are unreliable</t>
  </si>
  <si>
    <t>Major store and or restaurant at exit to 74</t>
  </si>
  <si>
    <t>Stay at home grandmother</t>
  </si>
  <si>
    <t>Businesses going out of business</t>
  </si>
  <si>
    <t>Lack of local support</t>
  </si>
  <si>
    <t>Getting citizens involved</t>
  </si>
  <si>
    <t>Retired professional</t>
  </si>
  <si>
    <t>Bad/unsafe drivers</t>
  </si>
  <si>
    <t>They try.</t>
  </si>
  <si>
    <t>Something to engage teens to deter drug use, crime and decline in values</t>
  </si>
  <si>
    <t>North salem is a food desert.</t>
  </si>
  <si>
    <t>People do not realize how hard it is to get to store</t>
  </si>
  <si>
    <t>Pittsboro fix parking lot at circle k ns store</t>
  </si>
  <si>
    <t>Machine operator</t>
  </si>
  <si>
    <t>Lack of togetherness</t>
  </si>
  <si>
    <t>Rude people</t>
  </si>
  <si>
    <t>Limited retail, dining, and rec center options. No library.</t>
  </si>
  <si>
    <t>Lack of restaurants and grocery stores</t>
  </si>
  <si>
    <t>Owners of the empty buildings not budging and high rent</t>
  </si>
  <si>
    <t>Slow the growth of housing additions</t>
  </si>
  <si>
    <t>Mom</t>
  </si>
  <si>
    <t>Lack of adequate grocery stores in Brownsburg.</t>
  </si>
  <si>
    <t>Shopping, dining</t>
  </si>
  <si>
    <t>Space??</t>
  </si>
  <si>
    <t>Community center</t>
  </si>
  <si>
    <t>Lack of retail and grocery stores.</t>
  </si>
  <si>
    <t>Good question. More businesses more everything!</t>
  </si>
  <si>
    <t>More businesses, more income, easier to improve</t>
  </si>
  <si>
    <t>Project Leader</t>
  </si>
  <si>
    <t>To much growth</t>
  </si>
  <si>
    <t>Rural King being built .lol</t>
  </si>
  <si>
    <t>Slow down</t>
  </si>
  <si>
    <t>Firefighter</t>
  </si>
  <si>
    <t>No library</t>
  </si>
  <si>
    <t>Speech language pathologist</t>
  </si>
  <si>
    <t>Low variety of shopping and dining</t>
  </si>
  <si>
    <t>School; Church</t>
  </si>
  <si>
    <t>Domestic goddess</t>
  </si>
  <si>
    <t>Lack of restaurants</t>
  </si>
  <si>
    <t>Have a hard time staying in business</t>
  </si>
  <si>
    <t>More local businesses and restaurants</t>
  </si>
  <si>
    <t>Registered Nurse</t>
  </si>
  <si>
    <t>Restaurants</t>
  </si>
  <si>
    <t>Vinyl village subdivisions being built in Hendricks county not protecting our farm land</t>
  </si>
  <si>
    <t>Growth</t>
  </si>
  <si>
    <t>Support for local schools and funding for teachers</t>
  </si>
  <si>
    <t>Corporate Safety Manager</t>
  </si>
  <si>
    <t>Lack of grocery store besides dollar general</t>
  </si>
  <si>
    <t>More working together for the good of the community</t>
  </si>
  <si>
    <t>Stay at home parent, partner is laborer for Allison transmission</t>
  </si>
  <si>
    <t>Bicycles on roads with no respect for rules</t>
  </si>
  <si>
    <t>Really unsure</t>
  </si>
  <si>
    <t>Support educators instead of fighting them</t>
  </si>
  <si>
    <t>Lawn care professional</t>
  </si>
  <si>
    <t>I don't see many play to teach and help kids enjoying learning math and science. I suggest a facility like a Wonder Lab</t>
  </si>
  <si>
    <t>Probably not mentioned</t>
  </si>
  <si>
    <t>Think of the future generations that will live here after us.</t>
  </si>
  <si>
    <t>Research</t>
  </si>
  <si>
    <t>lack of support for local businesses</t>
  </si>
  <si>
    <t>Development money often goes to bigger projects vs support and improve what is already there</t>
  </si>
  <si>
    <t>People would resist tax required to support</t>
  </si>
  <si>
    <t>Library</t>
  </si>
  <si>
    <t>Retired working two part time jobs, admin at HRH, sales associate at a garden center</t>
  </si>
  <si>
    <t>People judging other people</t>
  </si>
  <si>
    <t>people believe  they can say anything about anyone</t>
  </si>
  <si>
    <t>Community events</t>
  </si>
  <si>
    <t>Church, volunteer</t>
  </si>
  <si>
    <t>lack of developers' planning to adjust to the existing agricultural economy</t>
  </si>
  <si>
    <t>lack of respect for the exiting agricultural economy by developers, residents and leadership</t>
  </si>
  <si>
    <t>Reach out to everyone regardless of income, money influences too much</t>
  </si>
  <si>
    <t>Local historian</t>
  </si>
  <si>
    <t>Not enough options for dining or shopping in Pittsboro</t>
  </si>
  <si>
    <t>The amount of new housing. Lack of grocery store options.</t>
  </si>
  <si>
    <t>Logistics Specialist</t>
  </si>
  <si>
    <t>Education Technology</t>
  </si>
  <si>
    <t>Lack of communication about any and all town projects/issues.</t>
  </si>
  <si>
    <t>Not enough help to get the word out?</t>
  </si>
  <si>
    <t>Better communication, less hateful comments on everything.</t>
  </si>
  <si>
    <t>No bike or walking trails</t>
  </si>
  <si>
    <t>Not sure. Plainfield has a great system to consider</t>
  </si>
  <si>
    <t>Addiction services. Emphasis on wellness.</t>
  </si>
  <si>
    <t>NP</t>
  </si>
  <si>
    <t>School Drama</t>
  </si>
  <si>
    <t>More resources for middle class people</t>
  </si>
  <si>
    <t>The fact I have to drive everywhere, lack of diversity, poor infrastructure.</t>
  </si>
  <si>
    <t>Poor leadership and vision.</t>
  </si>
  <si>
    <t>Better leadership.</t>
  </si>
  <si>
    <t>Nothing. I love it.</t>
  </si>
  <si>
    <t>Speed enforcement south of town.</t>
  </si>
  <si>
    <t>Lack of resources</t>
  </si>
  <si>
    <t>Fiscal responsibility</t>
  </si>
  <si>
    <t>Scheduling and Quality Manager at a printing comoany</t>
  </si>
  <si>
    <t>Poor roads and government overreach</t>
  </si>
  <si>
    <t>Government leadership</t>
  </si>
  <si>
    <t>New housing overcrowding</t>
  </si>
  <si>
    <t>Lack of grocery options in our area</t>
  </si>
  <si>
    <t>Big business being kept out by bureaucrats</t>
  </si>
  <si>
    <t>More action and less keyboard complaining on chatter pages</t>
  </si>
  <si>
    <t>Construction Project Manager</t>
  </si>
  <si>
    <t>Own a business</t>
  </si>
  <si>
    <t>School issues</t>
  </si>
  <si>
    <t>Marketing</t>
  </si>
  <si>
    <t>Racist</t>
  </si>
  <si>
    <t>Uneducated people</t>
  </si>
  <si>
    <t>Use empty buildings for new businesses</t>
  </si>
  <si>
    <t>Admin assistant</t>
  </si>
  <si>
    <t>Lack of restaurants.</t>
  </si>
  <si>
    <t>Not aware of anything</t>
  </si>
  <si>
    <t>More restaurants.</t>
  </si>
  <si>
    <t>Something other than Subways and pizza</t>
  </si>
  <si>
    <t>Not having more downtown businesses</t>
  </si>
  <si>
    <t>It seem that the town board wants any new businesses</t>
  </si>
  <si>
    <t>More condos for the ages 55 and over</t>
  </si>
  <si>
    <t>Lack of roads keeping up with traffic</t>
  </si>
  <si>
    <t>Who know</t>
  </si>
  <si>
    <t>Honest leaders</t>
  </si>
  <si>
    <t>Brownsburg tore down part of parks for EMPTY apartments.</t>
  </si>
  <si>
    <t>Brownsburg Town Council is GREEDY.</t>
  </si>
  <si>
    <t>NOT Main Street Brownsburg/Arbuckle Commons</t>
  </si>
  <si>
    <t>Retail Management</t>
  </si>
  <si>
    <t>Lack of care for students</t>
  </si>
  <si>
    <t>School board doesn’t care</t>
  </si>
  <si>
    <t>Get rid of current school board members</t>
  </si>
  <si>
    <t>The growing number of vinyl villages</t>
  </si>
  <si>
    <t>Developers keep building</t>
  </si>
  <si>
    <t>Limit big developers from coming in</t>
  </si>
  <si>
    <t>Instructional coach in Avon schools</t>
  </si>
  <si>
    <t>Utilities</t>
  </si>
  <si>
    <t>Part time Farmer/caregiver/brand ambassador</t>
  </si>
  <si>
    <t>lack of adequate grocery store</t>
  </si>
  <si>
    <t>empty retail space</t>
  </si>
  <si>
    <t>YMCA (avon has a good one), or community center with pool</t>
  </si>
  <si>
    <t>retired (corporate executive)</t>
  </si>
  <si>
    <t>Speeding vehicles</t>
  </si>
  <si>
    <t>Need more police officers?</t>
  </si>
  <si>
    <t>Racism</t>
  </si>
  <si>
    <t>Close minded people.</t>
  </si>
  <si>
    <t>Keep teaching kindness in school.</t>
  </si>
  <si>
    <t>Tri West high school management</t>
  </si>
  <si>
    <t>Politics are allowed to dictate decisions</t>
  </si>
  <si>
    <t>Fire football coach</t>
  </si>
  <si>
    <t>Parking manager</t>
  </si>
  <si>
    <t>Need more shopping and GROCERY STORES</t>
  </si>
  <si>
    <t>Don’t know. 20,000 people in Bburg and one Kroger and Wallmart</t>
  </si>
  <si>
    <t>Another Grocery store, and more retail shopping</t>
  </si>
  <si>
    <t>HR Generalist</t>
  </si>
  <si>
    <t>Lack of retail, grocery, restaurant options</t>
  </si>
  <si>
    <t>Diversify retail options to entice community support</t>
  </si>
  <si>
    <t>Newsletter - Online</t>
  </si>
  <si>
    <t>MSW, LSW</t>
  </si>
  <si>
    <t>Lack of grocery stores and restaurant options</t>
  </si>
  <si>
    <t>Empty shops</t>
  </si>
  <si>
    <t>Insurance</t>
  </si>
  <si>
    <t>The increase of violence and theft</t>
  </si>
  <si>
    <t>Not enough police presence.  They like to hangout on the interstate</t>
  </si>
  <si>
    <t>Catch the thieves and dealers</t>
  </si>
  <si>
    <t>Certified Surgical Technologist</t>
  </si>
  <si>
    <t>Lack of trail plan action</t>
  </si>
  <si>
    <t>People worried about crime and property values</t>
  </si>
  <si>
    <t>Fix aging parts of town</t>
  </si>
  <si>
    <t>Pharma manufacturing</t>
  </si>
  <si>
    <t>Vinyl housing communities that will look terrible in 10 years</t>
  </si>
  <si>
    <t>People selling ground and allowing these lower income homes built</t>
  </si>
  <si>
    <t>Realize hendricks county has major drug issue</t>
  </si>
  <si>
    <t>Barista</t>
  </si>
  <si>
    <t>Lack of civility on social media in our community groups</t>
  </si>
  <si>
    <t>People cannot be held accountable - it is truly a form of bullying</t>
  </si>
  <si>
    <t>photographer</t>
  </si>
  <si>
    <t>Lack of retail shops</t>
  </si>
  <si>
    <t>No retail, groceries, or libraries</t>
  </si>
  <si>
    <t>Isn't it up to the Town Council to allow buisnesses to build here?</t>
  </si>
  <si>
    <t>Allow a Meijers or Aldis grocery, a public library would solve alot of problems</t>
  </si>
  <si>
    <t>Admin. Assist.</t>
  </si>
  <si>
    <t>Lack of trusted leadership</t>
  </si>
  <si>
    <t>Too much butt covering</t>
  </si>
  <si>
    <t>Better education</t>
  </si>
  <si>
    <t>Limited eating and shopping</t>
  </si>
  <si>
    <t>School Board decisions. lack of transpareney</t>
  </si>
  <si>
    <t>Dont understand why. Ballot box will correct in coming years</t>
  </si>
  <si>
    <t>Evaluate traffuc patterns and accelerate stop light implementations</t>
  </si>
  <si>
    <t>Quality Manager Aerospace Industry</t>
  </si>
  <si>
    <t>Farm</t>
  </si>
  <si>
    <t>Extremely high property taxes.</t>
  </si>
  <si>
    <t>Not sure, but the idea of raising taxes is insane.</t>
  </si>
  <si>
    <t>Stop raising Attempting to raise property taxes.</t>
  </si>
  <si>
    <t>Drama in school and town.</t>
  </si>
  <si>
    <t>Elected officials  and town drama queens.</t>
  </si>
  <si>
    <t>More of police presence.</t>
  </si>
  <si>
    <t>Business Analyst</t>
  </si>
  <si>
    <t>Nosey people</t>
  </si>
  <si>
    <t>Not fixable</t>
  </si>
  <si>
    <t>More rails to trails</t>
  </si>
  <si>
    <t>Fire protection</t>
  </si>
  <si>
    <t>We need another grocery store.</t>
  </si>
  <si>
    <t>I wish I knew.  Local government?</t>
  </si>
  <si>
    <t>We need an additional grocery store.</t>
  </si>
  <si>
    <t>That there is no grocery store near by. We need more grocery stores at least in Brownsburg. We need a meijer.</t>
  </si>
  <si>
    <t>meijer just do not want to build in Brownsburg but we really need a meijer.</t>
  </si>
  <si>
    <t>A grocery store would be better.</t>
  </si>
  <si>
    <t>There's no Cracker Barrel</t>
  </si>
  <si>
    <t>Because Brownsburg threw a fit over a sign</t>
  </si>
  <si>
    <t>Overthrow the school board</t>
  </si>
  <si>
    <t>Business professional</t>
  </si>
  <si>
    <t>Marketing Director</t>
  </si>
  <si>
    <t>Little focus on environmental impact</t>
  </si>
  <si>
    <t>Needs community performance</t>
  </si>
  <si>
    <t>More volunteers</t>
  </si>
  <si>
    <t>Manager</t>
  </si>
  <si>
    <t>Need affordable places to exercise and be healthy</t>
  </si>
  <si>
    <t>Non biased watch group to oversee small town council in matters that cost residents.</t>
  </si>
  <si>
    <t>Utility manager</t>
  </si>
  <si>
    <t>Teachers pay is too low</t>
  </si>
  <si>
    <t>Health insurance</t>
  </si>
  <si>
    <t>All the unkind &amp; conservatives that don’t realize all the needs of others</t>
  </si>
  <si>
    <t>Republicans for so many years</t>
  </si>
  <si>
    <t>Work together for a diverse community</t>
  </si>
  <si>
    <t>lack of shopping and restaurants</t>
  </si>
  <si>
    <t>no grocery store</t>
  </si>
  <si>
    <t>Lack of grocery stores available</t>
  </si>
  <si>
    <t>Don’t understand Brownsburg’s urban planning and economic development</t>
  </si>
  <si>
    <t>Traffic flow improved in Brownsburg</t>
  </si>
  <si>
    <t>Property Taxes, assments</t>
  </si>
  <si>
    <t>Excessive government spending</t>
  </si>
  <si>
    <t>Property maintenance</t>
  </si>
  <si>
    <t>Blue collar equipment operator</t>
  </si>
  <si>
    <t>Rapid growth-not enough traffic signals. Water/sewer bills are too high.</t>
  </si>
  <si>
    <t>Greed? Who knows? Lack of traffic signals are causing traffic issues and car accidents.</t>
  </si>
  <si>
    <t>Regulate utility rates.</t>
  </si>
  <si>
    <t>Executive Assistant</t>
  </si>
  <si>
    <t>Not enough growth</t>
  </si>
  <si>
    <t>Attracting business to the area</t>
  </si>
  <si>
    <t>More community events</t>
  </si>
  <si>
    <t>The lack of a library.</t>
  </si>
  <si>
    <t>I assume lack of funds/location and resources.</t>
  </si>
  <si>
    <t>Build a Library resource and community space.</t>
  </si>
  <si>
    <t>medical nutritionist State director for Susan B. Anthony List</t>
  </si>
  <si>
    <t>Although my kids don't attend NWHCS, I'm concerned about the mess of things they seem to be making.</t>
  </si>
  <si>
    <t>I have NO idea!</t>
  </si>
  <si>
    <t>Something to help with drug addiction.</t>
  </si>
  <si>
    <t>School administrator</t>
  </si>
  <si>
    <t>better outreach communication</t>
  </si>
  <si>
    <t>aide</t>
  </si>
  <si>
    <t>Taking away the farmers opportunities to make a living</t>
  </si>
  <si>
    <t>Because all them millennial democrats</t>
  </si>
  <si>
    <t>Don't try annexing farms</t>
  </si>
  <si>
    <t>Lineman</t>
  </si>
  <si>
    <t>Lack of grocery store and restaurant options</t>
  </si>
  <si>
    <t>Park Billboard</t>
  </si>
  <si>
    <t>Library Customer Service</t>
  </si>
  <si>
    <t>Underfunded education systems &amp; teachers.</t>
  </si>
  <si>
    <t>Lack of funding.</t>
  </si>
  <si>
    <t>More community involvement in public projects</t>
  </si>
  <si>
    <t>Mental Health Counselor/Therapist</t>
  </si>
  <si>
    <t>Enjoy parks, local fairs, utilize services, etc.</t>
  </si>
  <si>
    <t>Lack of recycling/sustainability initiatives. Diverse food options.</t>
  </si>
  <si>
    <t>Good question.</t>
  </si>
  <si>
    <t>Technical writer</t>
  </si>
  <si>
    <t>library access to the pittsboro area</t>
  </si>
  <si>
    <t>??????</t>
  </si>
  <si>
    <t>library</t>
  </si>
  <si>
    <t>nurse</t>
  </si>
  <si>
    <t>Increased crime in the county.</t>
  </si>
  <si>
    <t>Most of it is probably drug related.</t>
  </si>
  <si>
    <t>In ten words or less? There is no ONE THING</t>
  </si>
  <si>
    <t>Dog groomer</t>
  </si>
  <si>
    <t>traffic flow, not enough grocery stores</t>
  </si>
  <si>
    <t>Kroger bought old Mrash &amp; are sitting on it</t>
  </si>
  <si>
    <t>Improve traffic flow</t>
  </si>
  <si>
    <t>Women's Health Nurse Practitioner</t>
  </si>
  <si>
    <t>Hendricks Co School Board</t>
  </si>
  <si>
    <t>That is a good question- good ole boys club mentality</t>
  </si>
  <si>
    <t>Change out Lizton school board</t>
  </si>
  <si>
    <t>Medical coder</t>
  </si>
  <si>
    <t>Over-populated; too many housing additions going up.</t>
  </si>
  <si>
    <t>Money</t>
  </si>
  <si>
    <t>Stop building housing additions.</t>
  </si>
  <si>
    <t>Closed minded, good old boy, do it the way we always have mentality. As a transplant here of over 30 years, it's still about who you are related to.</t>
  </si>
  <si>
    <t>The good old boys like status quo</t>
  </si>
  <si>
    <t>Work together</t>
  </si>
  <si>
    <t>healthcare worker</t>
  </si>
  <si>
    <t>Due to negative connotation of "affordable housing"</t>
  </si>
  <si>
    <t>Improved communication from town and county leaders</t>
  </si>
  <si>
    <t>Uncontrolled growth. Increasingly congested roads.</t>
  </si>
  <si>
    <t>Development is outpacing funding to expand/improve civic infrastructure.</t>
  </si>
  <si>
    <t>Limit/restrict population growth.</t>
  </si>
  <si>
    <t>Engineering Manager</t>
  </si>
  <si>
    <t>Dine</t>
  </si>
  <si>
    <t>East west corridor congestion US 36</t>
  </si>
  <si>
    <t>Impact on existing business</t>
  </si>
  <si>
    <t>Enforce the county’s comprehensive plan</t>
  </si>
  <si>
    <t>Inadequate roads to handle current traffic.</t>
  </si>
  <si>
    <t>You tell me!</t>
  </si>
  <si>
    <t>Have designated points for each town to get communtiy information.</t>
  </si>
  <si>
    <t>Executive Director of a non profit.</t>
  </si>
  <si>
    <t>Country living</t>
  </si>
  <si>
    <t>Bullys</t>
  </si>
  <si>
    <t>They need to be educated</t>
  </si>
  <si>
    <t>Tight community</t>
  </si>
  <si>
    <t>Drug use among youth</t>
  </si>
  <si>
    <t>I don't know</t>
  </si>
  <si>
    <t>Keep kids off drugs</t>
  </si>
  <si>
    <t>Medical Sales</t>
  </si>
  <si>
    <t>Lack of diversity and inclusion of refugees</t>
  </si>
  <si>
    <t>Limited education of issues or options to be involved</t>
  </si>
  <si>
    <t>More local, small businesses and connectivity for residents</t>
  </si>
  <si>
    <t>Biologist</t>
  </si>
  <si>
    <t>Farm land bring sold off for housing because they can afford the land prices</t>
  </si>
  <si>
    <t>Communicate don’t assume</t>
  </si>
  <si>
    <t>Agriculture</t>
  </si>
  <si>
    <t>Too much traffic</t>
  </si>
  <si>
    <t>Too many people moving in roads can’t handle</t>
  </si>
  <si>
    <t>Limit amount of high density housing</t>
  </si>
  <si>
    <t>??</t>
  </si>
  <si>
    <t>poor planning</t>
  </si>
  <si>
    <t>money</t>
  </si>
  <si>
    <t>lack of funding for important community projects</t>
  </si>
  <si>
    <t>financials show too strong and grant denials</t>
  </si>
  <si>
    <t>Economic growth north of interstate</t>
  </si>
  <si>
    <t>Healthcare Administration</t>
  </si>
  <si>
    <t>Resistance to change</t>
  </si>
  <si>
    <t>Lot's of old families and ideas still in control</t>
  </si>
  <si>
    <t>Emphasis on road's, parks and trails to link county.</t>
  </si>
  <si>
    <t>Financial Planner</t>
  </si>
  <si>
    <t>Most new housing is over 300k, or rent over 1200</t>
  </si>
  <si>
    <t>us vs them mentality, prevalent nationwide</t>
  </si>
  <si>
    <t>people don't seem to recognize problem; don't attend events</t>
  </si>
  <si>
    <t>increased communications, public events and forums</t>
  </si>
  <si>
    <t>Trespassing on private land HUNTING</t>
  </si>
  <si>
    <t>Growth too many people</t>
  </si>
  <si>
    <t>Infringing on private property owners.</t>
  </si>
  <si>
    <t>RckvllRdandDanJonesintersection</t>
  </si>
  <si>
    <t>more police presence along roads</t>
  </si>
  <si>
    <t>Acxounting</t>
  </si>
  <si>
    <t>The county council,</t>
  </si>
  <si>
    <t>"that's the way we've always done it."</t>
  </si>
  <si>
    <t>Remove aging leaders from office.</t>
  </si>
  <si>
    <t>Answering this would harm my career.</t>
  </si>
  <si>
    <t>Increasing crime in Hendricks County</t>
  </si>
  <si>
    <t>Socio-economic/family/faith prob - hard to fix</t>
  </si>
  <si>
    <t>More community participation</t>
  </si>
  <si>
    <t>Housewife/volunteer</t>
  </si>
  <si>
    <t>Transportation Needs</t>
  </si>
  <si>
    <t>Play/Recreation/Entertainment</t>
  </si>
  <si>
    <t>A lack of collaboration</t>
  </si>
  <si>
    <t>Personalities and egos</t>
  </si>
  <si>
    <t>Delete all the chatter pages</t>
  </si>
  <si>
    <t>Not for profit management</t>
  </si>
  <si>
    <t>reliance on social media, and public shaming</t>
  </si>
  <si>
    <t>losing sense of community</t>
  </si>
  <si>
    <t>safe way to communicate and build relationships</t>
  </si>
  <si>
    <t>The corrupt school system at Tri West</t>
  </si>
  <si>
    <t>Corrupt board members</t>
  </si>
  <si>
    <t>Lack of good grocery stores</t>
  </si>
  <si>
    <t>More grocery options</t>
  </si>
  <si>
    <t>so few grocery and restaurant options</t>
  </si>
  <si>
    <t>Increase grocery options</t>
  </si>
  <si>
    <t>College professor</t>
  </si>
  <si>
    <t>Barking dogs, stupid fence restrictions.</t>
  </si>
  <si>
    <t>Rude people, stupid town manager.</t>
  </si>
  <si>
    <t>Smarter people.</t>
  </si>
  <si>
    <t>Underpaid teachers, lack of resources for school</t>
  </si>
  <si>
    <t>Not sure.</t>
  </si>
  <si>
    <t>911 dispatcher</t>
  </si>
  <si>
    <t>State employee</t>
  </si>
  <si>
    <t>Small minded people</t>
  </si>
  <si>
    <t>The SMP will not open their eyes</t>
  </si>
  <si>
    <t>1 Chamber of Commerce</t>
  </si>
  <si>
    <t>Paralegal / Journalist</t>
  </si>
  <si>
    <t>Domestic violence</t>
  </si>
  <si>
    <t>General malaise towards issue</t>
  </si>
  <si>
    <t>More free self-help, education</t>
  </si>
  <si>
    <t>Substitute teacher, assist elderly in home</t>
  </si>
  <si>
    <t>lack of mental health &amp; substance abuse care</t>
  </si>
  <si>
    <t>lack of appropriate funding</t>
  </si>
  <si>
    <t>nonprofit</t>
  </si>
  <si>
    <t>Response Counts</t>
  </si>
  <si>
    <t>Total</t>
  </si>
  <si>
    <t>% Total</t>
  </si>
  <si>
    <t>% Total Responses</t>
  </si>
  <si>
    <t>Plainfield</t>
  </si>
  <si>
    <t>CODED</t>
  </si>
  <si>
    <t>Man</t>
  </si>
  <si>
    <t>Brownsburg</t>
  </si>
  <si>
    <t>Somewhat Important</t>
  </si>
  <si>
    <t>Picked as Top 5 Issues</t>
  </si>
  <si>
    <t>Check as many as apply</t>
  </si>
  <si>
    <t>Woman</t>
  </si>
  <si>
    <t xml:space="preserve">Total responses: </t>
  </si>
  <si>
    <t>High school diploma or GED</t>
  </si>
  <si>
    <t>Avon</t>
  </si>
  <si>
    <t>Some college</t>
  </si>
  <si>
    <t>Danville</t>
  </si>
  <si>
    <t>Other</t>
  </si>
  <si>
    <t>Certification</t>
  </si>
  <si>
    <t>Born &amp; raised</t>
  </si>
  <si>
    <t>Very Important</t>
  </si>
  <si>
    <t>Very or Extremely connected</t>
  </si>
  <si>
    <t>I do not live in HC</t>
  </si>
  <si>
    <t>Multi-gen</t>
  </si>
  <si>
    <t>Important &amp; Very Important</t>
  </si>
  <si>
    <t>Clayton</t>
  </si>
  <si>
    <t>Very &amp; Extremely willing</t>
  </si>
  <si>
    <t>Coatesville</t>
  </si>
  <si>
    <t>Stilesville</t>
  </si>
  <si>
    <t>Amo</t>
  </si>
  <si>
    <t>NWH (North Salem, Lizton, Pittsboro, Jamestown)</t>
  </si>
  <si>
    <t>Weighted Average</t>
  </si>
  <si>
    <t>Mill Creek (Clayton, Coatesville, Stilesville, Amo)</t>
  </si>
  <si>
    <t xml:space="preserve">ASSETS - Please tell us how important each of the following community assets are to you. </t>
  </si>
  <si>
    <t xml:space="preserve">Issues - Please select the TOP 5 issues facing your community. </t>
  </si>
  <si>
    <t>NOT</t>
  </si>
  <si>
    <t xml:space="preserve">NOT </t>
  </si>
  <si>
    <t xml:space="preserve">TOTAL </t>
  </si>
  <si>
    <t>Population 2017</t>
  </si>
  <si>
    <t>Eel River</t>
  </si>
  <si>
    <t>Middle</t>
  </si>
  <si>
    <t>Union</t>
  </si>
  <si>
    <t>Hendricks County Community Foundation encourages wide use and dissemination of the 2019 Hendricks County Needs Assessment. Background information and pdfs of the county report as well as community reports are available at https://hendrickscountycf.org/for-everyone-else/community-needs-assessment/2019-community-needs-assessment.html. When using data from the report, we ask you for acknowledgement, such as: 2019 Hendricks County Community Needs Assessment. Avon, Indiana: Hendricks County Community Foundation,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</si>
</sst>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2"/>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color rgb="FF333333"/>
      <name val="Arial"/>
      <family val="2"/>
    </font>
    <font>
      <i/>
      <sz val="12"/>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EAEAE8"/>
      </patternFill>
    </fill>
    <fill>
      <patternFill patternType="solid">
        <fgColor theme="0" tint="-0.14999847407452621"/>
        <bgColor indexed="64"/>
      </patternFill>
    </fill>
    <fill>
      <patternFill patternType="solid">
        <fgColor rgb="FFFCD6B4"/>
        <bgColor indexed="64"/>
      </patternFill>
    </fill>
    <fill>
      <patternFill patternType="solid">
        <fgColor rgb="FF92CDDD"/>
        <bgColor indexed="64"/>
      </patternFill>
    </fill>
    <fill>
      <patternFill patternType="solid">
        <fgColor rgb="FF92D150"/>
        <bgColor indexed="64"/>
      </patternFill>
    </fill>
  </fills>
  <borders count="6">
    <border>
      <left/>
      <right/>
      <top/>
      <bottom/>
      <diagonal/>
    </border>
    <border>
      <left style="thin">
        <color rgb="FFA6A6A6"/>
      </left>
      <right style="thin">
        <color rgb="FFA6A6A6"/>
      </right>
      <top style="thin">
        <color rgb="FFA6A6A6"/>
      </top>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bottom style="thin">
        <color rgb="FFA6A6A6"/>
      </bottom>
      <diagonal/>
    </border>
    <border>
      <left style="thin">
        <color rgb="FFA6A6A6"/>
      </left>
      <right style="thin">
        <color rgb="FFA6A6A6"/>
      </right>
      <top/>
      <bottom/>
      <diagonal/>
    </border>
    <border>
      <left/>
      <right/>
      <top/>
      <bottom style="thin">
        <color rgb="FFA6A6A6"/>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3" fillId="0" borderId="0" xfId="0" applyFont="1"/>
    <xf numFmtId="0" fontId="1" fillId="0" borderId="0" xfId="0" applyFont="1"/>
    <xf numFmtId="0" fontId="1" fillId="2" borderId="0" xfId="0" applyFont="1" applyFill="1"/>
    <xf numFmtId="0" fontId="0" fillId="0" borderId="0" xfId="0" applyFont="1"/>
    <xf numFmtId="0" fontId="4" fillId="3" borderId="2" xfId="0" applyFont="1" applyFill="1" applyBorder="1"/>
    <xf numFmtId="0" fontId="4" fillId="3" borderId="1" xfId="0" applyFont="1" applyFill="1" applyBorder="1"/>
    <xf numFmtId="0" fontId="4" fillId="3" borderId="1" xfId="0" applyFont="1" applyFill="1" applyBorder="1" applyAlignment="1">
      <alignment horizontal="center" wrapText="1"/>
    </xf>
    <xf numFmtId="0" fontId="4" fillId="4" borderId="1" xfId="0" applyFont="1" applyFill="1" applyBorder="1" applyAlignment="1">
      <alignment horizontal="center" wrapText="1"/>
    </xf>
    <xf numFmtId="0" fontId="0" fillId="4" borderId="0" xfId="0" applyFill="1"/>
    <xf numFmtId="164" fontId="0" fillId="4" borderId="0" xfId="1" applyNumberFormat="1" applyFont="1" applyFill="1"/>
    <xf numFmtId="0" fontId="0" fillId="2" borderId="0" xfId="0" applyFill="1"/>
    <xf numFmtId="0" fontId="0" fillId="0" borderId="0" xfId="0" applyFill="1"/>
    <xf numFmtId="10" fontId="0" fillId="4" borderId="0" xfId="2" applyNumberFormat="1" applyFont="1" applyFill="1"/>
    <xf numFmtId="10" fontId="0" fillId="0" borderId="0" xfId="2" applyNumberFormat="1" applyFont="1" applyFill="1"/>
    <xf numFmtId="164" fontId="0" fillId="4" borderId="0" xfId="0" applyNumberFormat="1" applyFill="1"/>
    <xf numFmtId="10" fontId="0" fillId="0" borderId="0" xfId="0" applyNumberFormat="1" applyFill="1"/>
    <xf numFmtId="164" fontId="0" fillId="0" borderId="0" xfId="0" applyNumberFormat="1" applyFill="1"/>
    <xf numFmtId="164" fontId="0" fillId="0" borderId="0" xfId="1" applyNumberFormat="1" applyFont="1" applyFill="1"/>
    <xf numFmtId="10" fontId="0" fillId="0" borderId="0" xfId="0" applyNumberFormat="1"/>
    <xf numFmtId="9" fontId="0" fillId="0" borderId="0" xfId="0" applyNumberFormat="1"/>
    <xf numFmtId="0" fontId="0" fillId="4" borderId="0" xfId="0" applyFill="1" applyAlignment="1">
      <alignment horizontal="right"/>
    </xf>
    <xf numFmtId="43" fontId="0" fillId="4" borderId="0" xfId="0" applyNumberFormat="1" applyFill="1"/>
    <xf numFmtId="0" fontId="4" fillId="5" borderId="1" xfId="0" applyFont="1" applyFill="1" applyBorder="1" applyAlignment="1">
      <alignment wrapText="1"/>
    </xf>
    <xf numFmtId="0" fontId="4" fillId="6" borderId="4" xfId="0" applyFont="1" applyFill="1" applyBorder="1" applyAlignment="1">
      <alignment wrapText="1"/>
    </xf>
    <xf numFmtId="0" fontId="0" fillId="6" borderId="5" xfId="0" applyFill="1" applyBorder="1" applyAlignment="1">
      <alignment horizontal="center"/>
    </xf>
    <xf numFmtId="0" fontId="0" fillId="6" borderId="5" xfId="0" applyFill="1" applyBorder="1" applyAlignment="1"/>
    <xf numFmtId="0" fontId="2" fillId="6" borderId="5" xfId="0" applyFont="1" applyFill="1" applyBorder="1" applyAlignment="1">
      <alignment horizontal="center"/>
    </xf>
    <xf numFmtId="0" fontId="4" fillId="7" borderId="3" xfId="0" applyFont="1" applyFill="1" applyBorder="1" applyAlignment="1">
      <alignment horizontal="center" wrapText="1"/>
    </xf>
    <xf numFmtId="0" fontId="4" fillId="3" borderId="1" xfId="0" applyFont="1" applyFill="1" applyBorder="1" applyAlignment="1">
      <alignment horizontal="center" wrapText="1"/>
    </xf>
    <xf numFmtId="0" fontId="4" fillId="3" borderId="3" xfId="0" applyFont="1" applyFill="1" applyBorder="1" applyAlignment="1">
      <alignment horizontal="center" wrapText="1"/>
    </xf>
    <xf numFmtId="0" fontId="2" fillId="7" borderId="5" xfId="0" applyFont="1" applyFill="1" applyBorder="1" applyAlignment="1">
      <alignment horizontal="center"/>
    </xf>
    <xf numFmtId="0" fontId="0" fillId="7" borderId="5" xfId="0" applyFill="1" applyBorder="1" applyAlignment="1">
      <alignment horizontal="center"/>
    </xf>
    <xf numFmtId="0" fontId="4" fillId="2" borderId="1" xfId="0" applyFont="1" applyFill="1" applyBorder="1" applyAlignment="1">
      <alignment horizontal="center" wrapText="1"/>
    </xf>
    <xf numFmtId="0" fontId="4" fillId="2" borderId="3" xfId="0" applyFont="1" applyFill="1" applyBorder="1" applyAlignment="1">
      <alignment horizontal="center" wrapText="1"/>
    </xf>
    <xf numFmtId="0" fontId="4" fillId="3" borderId="1" xfId="0" applyFont="1" applyFill="1" applyBorder="1" applyAlignment="1">
      <alignment horizontal="center"/>
    </xf>
    <xf numFmtId="0" fontId="4" fillId="3" borderId="3" xfId="0" applyFont="1" applyFill="1" applyBorder="1" applyAlignment="1">
      <alignment horizontal="center"/>
    </xf>
    <xf numFmtId="0" fontId="4" fillId="5" borderId="1" xfId="0" applyFont="1" applyFill="1" applyBorder="1" applyAlignment="1">
      <alignment horizontal="center" wrapText="1"/>
    </xf>
    <xf numFmtId="0" fontId="4" fillId="5" borderId="4" xfId="0" applyFont="1" applyFill="1" applyBorder="1" applyAlignment="1">
      <alignment horizontal="center" wrapText="1"/>
    </xf>
    <xf numFmtId="164" fontId="0" fillId="0" borderId="0" xfId="1" applyNumberFormat="1" applyFont="1"/>
    <xf numFmtId="164" fontId="0" fillId="0" borderId="0" xfId="0" applyNumberFormat="1"/>
    <xf numFmtId="164" fontId="1" fillId="0" borderId="0" xfId="1" applyNumberFormat="1" applyFont="1" applyFill="1"/>
    <xf numFmtId="9" fontId="1" fillId="0" borderId="0" xfId="0" applyNumberFormat="1" applyFont="1" applyFill="1"/>
    <xf numFmtId="0" fontId="5" fillId="0" borderId="0" xfId="0" applyFont="1" applyFill="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92D150"/>
      <color rgb="FF92CDDD"/>
      <color rgb="FFFCD6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B9074-92CE-294B-ACAF-D9478ACC01DD}">
  <dimension ref="A1:G15"/>
  <sheetViews>
    <sheetView tabSelected="1" workbookViewId="0">
      <selection activeCell="A6" sqref="A6:G6"/>
    </sheetView>
  </sheetViews>
  <sheetFormatPr baseColWidth="10" defaultRowHeight="16" x14ac:dyDescent="0.2"/>
  <cols>
    <col min="1" max="1" width="29.83203125" customWidth="1"/>
    <col min="2" max="2" width="12.5" bestFit="1" customWidth="1"/>
    <col min="5" max="5" width="16" bestFit="1" customWidth="1"/>
  </cols>
  <sheetData>
    <row r="1" spans="1:7" ht="21" x14ac:dyDescent="0.25">
      <c r="A1" s="1" t="s">
        <v>0</v>
      </c>
    </row>
    <row r="2" spans="1:7" x14ac:dyDescent="0.2">
      <c r="A2" s="2" t="s">
        <v>1</v>
      </c>
      <c r="B2" s="2"/>
    </row>
    <row r="3" spans="1:7" x14ac:dyDescent="0.2">
      <c r="A3" s="2" t="s">
        <v>2</v>
      </c>
      <c r="B3" s="2"/>
    </row>
    <row r="4" spans="1:7" x14ac:dyDescent="0.2">
      <c r="A4" s="2" t="s">
        <v>3</v>
      </c>
      <c r="B4" s="2"/>
    </row>
    <row r="5" spans="1:7" x14ac:dyDescent="0.2">
      <c r="A5" s="2" t="s">
        <v>4</v>
      </c>
      <c r="B5" s="2"/>
    </row>
    <row r="6" spans="1:7" ht="79" customHeight="1" x14ac:dyDescent="0.2">
      <c r="A6" s="43" t="s">
        <v>1190</v>
      </c>
      <c r="B6" s="43"/>
      <c r="C6" s="43"/>
      <c r="D6" s="43"/>
      <c r="E6" s="43"/>
      <c r="F6" s="43"/>
      <c r="G6" s="43"/>
    </row>
    <row r="7" spans="1:7" x14ac:dyDescent="0.2">
      <c r="A7" s="2"/>
      <c r="B7" s="2"/>
    </row>
    <row r="8" spans="1:7" x14ac:dyDescent="0.2">
      <c r="A8" s="2"/>
      <c r="B8" s="2"/>
    </row>
    <row r="9" spans="1:7" x14ac:dyDescent="0.2">
      <c r="A9" s="4" t="s">
        <v>9</v>
      </c>
      <c r="B9" s="40">
        <f>F13</f>
        <v>10473</v>
      </c>
      <c r="F9" t="s">
        <v>1186</v>
      </c>
    </row>
    <row r="10" spans="1:7" x14ac:dyDescent="0.2">
      <c r="A10" s="2" t="s">
        <v>5</v>
      </c>
      <c r="B10" s="2">
        <v>387</v>
      </c>
      <c r="E10" t="s">
        <v>1187</v>
      </c>
      <c r="F10" s="39">
        <v>1734</v>
      </c>
    </row>
    <row r="11" spans="1:7" x14ac:dyDescent="0.2">
      <c r="A11" s="2" t="s">
        <v>6</v>
      </c>
      <c r="B11" s="42">
        <v>0.95</v>
      </c>
      <c r="E11" t="s">
        <v>1188</v>
      </c>
      <c r="F11" s="39">
        <v>6818</v>
      </c>
    </row>
    <row r="12" spans="1:7" x14ac:dyDescent="0.2">
      <c r="A12" s="2" t="s">
        <v>7</v>
      </c>
      <c r="B12" s="42">
        <v>0.05</v>
      </c>
      <c r="E12" t="s">
        <v>1189</v>
      </c>
      <c r="F12" s="39">
        <v>1921</v>
      </c>
    </row>
    <row r="13" spans="1:7" x14ac:dyDescent="0.2">
      <c r="A13" s="41"/>
      <c r="B13" s="2"/>
      <c r="E13" t="s">
        <v>1185</v>
      </c>
      <c r="F13" s="40">
        <f>SUM(F10:F12)</f>
        <v>10473</v>
      </c>
    </row>
    <row r="15" spans="1:7" x14ac:dyDescent="0.2">
      <c r="A15" s="3" t="s">
        <v>8</v>
      </c>
    </row>
  </sheetData>
  <mergeCells count="1">
    <mergeCell ref="A6:G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23F29-080C-F74D-B621-676696C9FC82}">
  <dimension ref="A1:CO409"/>
  <sheetViews>
    <sheetView topLeftCell="I1" workbookViewId="0">
      <pane ySplit="3" topLeftCell="A382" activePane="bottomLeft" state="frozen"/>
      <selection activeCell="I1" sqref="I1"/>
      <selection pane="bottomLeft" activeCell="J405" sqref="J405"/>
    </sheetView>
  </sheetViews>
  <sheetFormatPr baseColWidth="10" defaultRowHeight="16" x14ac:dyDescent="0.2"/>
  <cols>
    <col min="1" max="1" width="0" hidden="1" customWidth="1"/>
    <col min="2" max="2" width="11" hidden="1" customWidth="1"/>
    <col min="3" max="5" width="0" hidden="1" customWidth="1"/>
    <col min="6" max="6" width="12.83203125" hidden="1" customWidth="1"/>
    <col min="7" max="7" width="12" hidden="1" customWidth="1"/>
    <col min="8" max="8" width="11.6640625" hidden="1" customWidth="1"/>
    <col min="14" max="14" width="14" customWidth="1"/>
  </cols>
  <sheetData>
    <row r="1" spans="1:93" x14ac:dyDescent="0.2">
      <c r="P1" s="25"/>
      <c r="Q1" s="26"/>
      <c r="R1" s="26"/>
      <c r="S1" s="26"/>
      <c r="T1" s="26"/>
      <c r="U1" s="26"/>
      <c r="V1" s="26"/>
      <c r="W1" s="26"/>
      <c r="X1" s="26"/>
      <c r="Y1" s="27" t="s">
        <v>1181</v>
      </c>
      <c r="Z1" s="26"/>
      <c r="AA1" s="26"/>
      <c r="AB1" s="26"/>
      <c r="AC1" s="26"/>
      <c r="AD1" s="26"/>
      <c r="AE1" s="26"/>
      <c r="AF1" s="26"/>
      <c r="AG1" s="26"/>
      <c r="AH1" s="26"/>
      <c r="AI1" s="26"/>
      <c r="AM1" s="31" t="s">
        <v>1182</v>
      </c>
      <c r="AN1" s="32"/>
      <c r="AO1" s="32"/>
      <c r="AP1" s="32"/>
      <c r="AQ1" s="32"/>
      <c r="AR1" s="32"/>
      <c r="AS1" s="32"/>
      <c r="AT1" s="32"/>
      <c r="AU1" s="32"/>
      <c r="AV1" s="32"/>
      <c r="AW1" s="32"/>
      <c r="AX1" s="32"/>
      <c r="AY1" s="32"/>
      <c r="AZ1" s="32"/>
      <c r="BA1" s="32"/>
      <c r="BB1" s="32"/>
      <c r="BC1" s="32"/>
      <c r="BD1" s="32"/>
      <c r="BE1" s="32"/>
      <c r="BF1" s="32"/>
    </row>
    <row r="2" spans="1:93" x14ac:dyDescent="0.2">
      <c r="A2" s="35" t="s">
        <v>10</v>
      </c>
      <c r="B2" s="35" t="s">
        <v>11</v>
      </c>
      <c r="C2" s="35" t="s">
        <v>12</v>
      </c>
      <c r="D2" s="35" t="s">
        <v>13</v>
      </c>
      <c r="E2" s="29" t="s">
        <v>14</v>
      </c>
      <c r="F2" s="29" t="s">
        <v>15</v>
      </c>
      <c r="G2" s="35" t="s">
        <v>16</v>
      </c>
      <c r="H2" s="33" t="s">
        <v>17</v>
      </c>
      <c r="I2" s="37" t="s">
        <v>18</v>
      </c>
      <c r="J2" s="29" t="s">
        <v>19</v>
      </c>
      <c r="K2" s="33" t="s">
        <v>17</v>
      </c>
      <c r="L2" s="5"/>
      <c r="M2" s="29" t="s">
        <v>20</v>
      </c>
      <c r="N2" s="5"/>
      <c r="O2" s="6"/>
      <c r="P2" s="29" t="s">
        <v>21</v>
      </c>
      <c r="Q2" s="29" t="s">
        <v>22</v>
      </c>
      <c r="R2" s="29" t="s">
        <v>23</v>
      </c>
      <c r="S2" s="29" t="s">
        <v>24</v>
      </c>
      <c r="T2" s="29" t="s">
        <v>25</v>
      </c>
      <c r="U2" s="29" t="s">
        <v>26</v>
      </c>
      <c r="V2" s="29" t="s">
        <v>27</v>
      </c>
      <c r="W2" s="29" t="s">
        <v>28</v>
      </c>
      <c r="X2" s="29" t="s">
        <v>29</v>
      </c>
      <c r="Y2" s="29" t="s">
        <v>30</v>
      </c>
      <c r="Z2" s="29" t="s">
        <v>31</v>
      </c>
      <c r="AA2" s="29" t="s">
        <v>32</v>
      </c>
      <c r="AB2" s="29" t="s">
        <v>33</v>
      </c>
      <c r="AC2" s="29" t="s">
        <v>34</v>
      </c>
      <c r="AD2" s="29" t="s">
        <v>35</v>
      </c>
      <c r="AE2" s="29" t="s">
        <v>36</v>
      </c>
      <c r="AF2" s="29" t="s">
        <v>37</v>
      </c>
      <c r="AG2" s="29" t="s">
        <v>38</v>
      </c>
      <c r="AH2" s="29" t="s">
        <v>39</v>
      </c>
      <c r="AI2" s="29" t="s">
        <v>40</v>
      </c>
      <c r="AJ2" s="33" t="s">
        <v>41</v>
      </c>
      <c r="AK2" s="33" t="s">
        <v>42</v>
      </c>
      <c r="AL2" s="7"/>
      <c r="AM2" s="29" t="s">
        <v>43</v>
      </c>
      <c r="AN2" s="29" t="s">
        <v>44</v>
      </c>
      <c r="AO2" s="29" t="s">
        <v>45</v>
      </c>
      <c r="AP2" s="29" t="s">
        <v>46</v>
      </c>
      <c r="AQ2" s="29" t="s">
        <v>47</v>
      </c>
      <c r="AR2" s="29" t="s">
        <v>48</v>
      </c>
      <c r="AS2" s="29" t="s">
        <v>49</v>
      </c>
      <c r="AT2" s="29" t="s">
        <v>50</v>
      </c>
      <c r="AU2" s="29" t="s">
        <v>51</v>
      </c>
      <c r="AV2" s="29" t="s">
        <v>52</v>
      </c>
      <c r="AW2" s="29" t="s">
        <v>53</v>
      </c>
      <c r="AX2" s="29" t="s">
        <v>54</v>
      </c>
      <c r="AY2" s="29" t="s">
        <v>55</v>
      </c>
      <c r="AZ2" s="29" t="s">
        <v>56</v>
      </c>
      <c r="BA2" s="29" t="s">
        <v>57</v>
      </c>
      <c r="BB2" s="29" t="s">
        <v>58</v>
      </c>
      <c r="BC2" s="29" t="s">
        <v>59</v>
      </c>
      <c r="BD2" s="29" t="s">
        <v>60</v>
      </c>
      <c r="BE2" s="29" t="s">
        <v>61</v>
      </c>
      <c r="BF2" s="29" t="s">
        <v>62</v>
      </c>
      <c r="BG2" s="33" t="s">
        <v>63</v>
      </c>
      <c r="BH2" s="7"/>
      <c r="BI2" s="29" t="s">
        <v>64</v>
      </c>
      <c r="BJ2" s="7"/>
      <c r="BK2" s="29" t="s">
        <v>65</v>
      </c>
      <c r="BL2" s="29" t="s">
        <v>66</v>
      </c>
      <c r="BM2" s="29" t="s">
        <v>67</v>
      </c>
      <c r="BN2" s="29" t="s">
        <v>68</v>
      </c>
      <c r="BO2" s="29" t="s">
        <v>69</v>
      </c>
      <c r="BP2" s="29" t="s">
        <v>70</v>
      </c>
      <c r="BQ2" s="29" t="s">
        <v>71</v>
      </c>
      <c r="BR2" s="29" t="s">
        <v>72</v>
      </c>
      <c r="BS2" s="29" t="s">
        <v>73</v>
      </c>
      <c r="BT2" s="29" t="s">
        <v>74</v>
      </c>
      <c r="BU2" s="29" t="s">
        <v>75</v>
      </c>
      <c r="BV2" s="33" t="s">
        <v>17</v>
      </c>
      <c r="BW2" s="29" t="s">
        <v>76</v>
      </c>
      <c r="BX2" s="7"/>
      <c r="BY2" s="29" t="s">
        <v>77</v>
      </c>
      <c r="BZ2" s="7"/>
      <c r="CA2" s="29" t="s">
        <v>78</v>
      </c>
      <c r="CB2" s="33" t="s">
        <v>17</v>
      </c>
      <c r="CC2" s="29" t="s">
        <v>79</v>
      </c>
      <c r="CD2" s="29" t="s">
        <v>80</v>
      </c>
      <c r="CE2" s="29" t="s">
        <v>81</v>
      </c>
      <c r="CF2" s="29" t="s">
        <v>82</v>
      </c>
      <c r="CG2" s="29" t="s">
        <v>83</v>
      </c>
      <c r="CH2" s="33" t="s">
        <v>17</v>
      </c>
      <c r="CI2" s="8"/>
      <c r="CJ2" s="29" t="s">
        <v>84</v>
      </c>
      <c r="CK2" s="7"/>
      <c r="CL2" s="29" t="s">
        <v>85</v>
      </c>
      <c r="CM2" s="29" t="s">
        <v>86</v>
      </c>
      <c r="CN2" s="7"/>
      <c r="CO2" s="29" t="s">
        <v>87</v>
      </c>
    </row>
    <row r="3" spans="1:93" ht="69" customHeight="1" x14ac:dyDescent="0.2">
      <c r="A3" s="36"/>
      <c r="B3" s="36"/>
      <c r="C3" s="36"/>
      <c r="D3" s="36"/>
      <c r="E3" s="30"/>
      <c r="F3" s="30"/>
      <c r="G3" s="36"/>
      <c r="H3" s="34"/>
      <c r="I3" s="38"/>
      <c r="J3" s="30"/>
      <c r="K3" s="34"/>
      <c r="L3" s="23" t="s">
        <v>88</v>
      </c>
      <c r="M3" s="30"/>
      <c r="N3" s="23" t="s">
        <v>89</v>
      </c>
      <c r="O3" s="24" t="s">
        <v>90</v>
      </c>
      <c r="P3" s="30"/>
      <c r="Q3" s="30"/>
      <c r="R3" s="30"/>
      <c r="S3" s="30"/>
      <c r="T3" s="30"/>
      <c r="U3" s="30"/>
      <c r="V3" s="30"/>
      <c r="W3" s="30"/>
      <c r="X3" s="30"/>
      <c r="Y3" s="30"/>
      <c r="Z3" s="30"/>
      <c r="AA3" s="30"/>
      <c r="AB3" s="30"/>
      <c r="AC3" s="30"/>
      <c r="AD3" s="30"/>
      <c r="AE3" s="30"/>
      <c r="AF3" s="30"/>
      <c r="AG3" s="30"/>
      <c r="AH3" s="30"/>
      <c r="AI3" s="30"/>
      <c r="AJ3" s="34"/>
      <c r="AK3" s="34"/>
      <c r="AL3" s="28" t="s">
        <v>91</v>
      </c>
      <c r="AM3" s="30"/>
      <c r="AN3" s="30"/>
      <c r="AO3" s="30"/>
      <c r="AP3" s="30"/>
      <c r="AQ3" s="30"/>
      <c r="AR3" s="30"/>
      <c r="AS3" s="30"/>
      <c r="AT3" s="30"/>
      <c r="AU3" s="30"/>
      <c r="AV3" s="30"/>
      <c r="AW3" s="30"/>
      <c r="AX3" s="30"/>
      <c r="AY3" s="30"/>
      <c r="AZ3" s="30"/>
      <c r="BA3" s="30"/>
      <c r="BB3" s="30"/>
      <c r="BC3" s="30"/>
      <c r="BD3" s="30"/>
      <c r="BE3" s="30"/>
      <c r="BF3" s="30"/>
      <c r="BG3" s="34"/>
      <c r="BH3" s="23" t="s">
        <v>89</v>
      </c>
      <c r="BI3" s="30"/>
      <c r="BJ3" s="23" t="s">
        <v>89</v>
      </c>
      <c r="BK3" s="30"/>
      <c r="BL3" s="30"/>
      <c r="BM3" s="30"/>
      <c r="BN3" s="30"/>
      <c r="BO3" s="30"/>
      <c r="BP3" s="30"/>
      <c r="BQ3" s="30"/>
      <c r="BR3" s="30"/>
      <c r="BS3" s="30"/>
      <c r="BT3" s="30"/>
      <c r="BU3" s="30"/>
      <c r="BV3" s="34"/>
      <c r="BW3" s="30"/>
      <c r="BX3" s="23" t="s">
        <v>89</v>
      </c>
      <c r="BY3" s="30"/>
      <c r="BZ3" s="23" t="s">
        <v>89</v>
      </c>
      <c r="CA3" s="30"/>
      <c r="CB3" s="34"/>
      <c r="CC3" s="30"/>
      <c r="CD3" s="30"/>
      <c r="CE3" s="30"/>
      <c r="CF3" s="30"/>
      <c r="CG3" s="30"/>
      <c r="CH3" s="34"/>
      <c r="CI3" s="23" t="s">
        <v>89</v>
      </c>
      <c r="CJ3" s="30"/>
      <c r="CK3" s="23" t="s">
        <v>89</v>
      </c>
      <c r="CL3" s="30"/>
      <c r="CM3" s="30"/>
      <c r="CN3" s="23" t="s">
        <v>89</v>
      </c>
      <c r="CO3" s="30"/>
    </row>
    <row r="4" spans="1:93" x14ac:dyDescent="0.2">
      <c r="A4">
        <v>3057</v>
      </c>
      <c r="B4">
        <v>11150912000</v>
      </c>
      <c r="C4" t="s">
        <v>12</v>
      </c>
      <c r="E4" t="s">
        <v>14</v>
      </c>
      <c r="J4" t="s">
        <v>92</v>
      </c>
      <c r="M4" t="s">
        <v>93</v>
      </c>
      <c r="P4" t="s">
        <v>94</v>
      </c>
      <c r="Q4" t="s">
        <v>94</v>
      </c>
      <c r="R4" t="s">
        <v>94</v>
      </c>
      <c r="S4" t="s">
        <v>94</v>
      </c>
      <c r="T4" t="s">
        <v>94</v>
      </c>
      <c r="U4" t="s">
        <v>94</v>
      </c>
      <c r="V4" t="s">
        <v>94</v>
      </c>
      <c r="W4" t="s">
        <v>95</v>
      </c>
      <c r="X4" t="s">
        <v>94</v>
      </c>
      <c r="Y4" t="s">
        <v>96</v>
      </c>
      <c r="Z4" t="s">
        <v>95</v>
      </c>
      <c r="AA4" t="s">
        <v>96</v>
      </c>
      <c r="AB4" t="s">
        <v>96</v>
      </c>
      <c r="AC4" t="s">
        <v>96</v>
      </c>
      <c r="AD4" t="s">
        <v>96</v>
      </c>
      <c r="AE4" t="s">
        <v>97</v>
      </c>
      <c r="AF4" t="s">
        <v>96</v>
      </c>
      <c r="AG4" t="s">
        <v>95</v>
      </c>
      <c r="AH4" t="s">
        <v>96</v>
      </c>
      <c r="AI4" t="s">
        <v>97</v>
      </c>
      <c r="AJ4" t="s">
        <v>98</v>
      </c>
      <c r="AK4" t="s">
        <v>99</v>
      </c>
      <c r="AQ4" t="s">
        <v>47</v>
      </c>
      <c r="AT4" t="s">
        <v>50</v>
      </c>
      <c r="AZ4" t="s">
        <v>56</v>
      </c>
      <c r="BA4" t="s">
        <v>57</v>
      </c>
      <c r="BD4" t="s">
        <v>60</v>
      </c>
      <c r="BG4" t="s">
        <v>100</v>
      </c>
      <c r="BI4" t="s">
        <v>101</v>
      </c>
      <c r="BK4" t="s">
        <v>102</v>
      </c>
      <c r="BL4" t="s">
        <v>102</v>
      </c>
      <c r="BM4" t="s">
        <v>67</v>
      </c>
      <c r="BN4" t="s">
        <v>68</v>
      </c>
      <c r="BP4" t="s">
        <v>70</v>
      </c>
      <c r="BY4" t="s">
        <v>103</v>
      </c>
      <c r="CA4" t="s">
        <v>104</v>
      </c>
      <c r="CC4" t="s">
        <v>79</v>
      </c>
      <c r="CJ4" t="s">
        <v>105</v>
      </c>
      <c r="CL4" t="s">
        <v>106</v>
      </c>
      <c r="CM4" t="s">
        <v>107</v>
      </c>
      <c r="CO4" t="s">
        <v>108</v>
      </c>
    </row>
    <row r="5" spans="1:93" x14ac:dyDescent="0.2">
      <c r="A5">
        <v>2949</v>
      </c>
      <c r="B5">
        <v>11148432450</v>
      </c>
      <c r="C5" t="s">
        <v>12</v>
      </c>
      <c r="F5" t="s">
        <v>15</v>
      </c>
      <c r="J5" t="s">
        <v>92</v>
      </c>
      <c r="M5" t="s">
        <v>109</v>
      </c>
      <c r="P5" t="s">
        <v>94</v>
      </c>
      <c r="Q5" t="s">
        <v>94</v>
      </c>
      <c r="R5" t="s">
        <v>96</v>
      </c>
      <c r="S5" t="s">
        <v>96</v>
      </c>
      <c r="T5" t="s">
        <v>96</v>
      </c>
      <c r="U5" t="s">
        <v>96</v>
      </c>
      <c r="V5" t="s">
        <v>96</v>
      </c>
      <c r="W5" t="s">
        <v>94</v>
      </c>
      <c r="X5" t="s">
        <v>96</v>
      </c>
      <c r="Y5" t="s">
        <v>96</v>
      </c>
      <c r="Z5" t="s">
        <v>96</v>
      </c>
      <c r="AA5" t="s">
        <v>96</v>
      </c>
      <c r="AB5" t="s">
        <v>96</v>
      </c>
      <c r="AC5" t="s">
        <v>95</v>
      </c>
      <c r="AD5" t="s">
        <v>95</v>
      </c>
      <c r="AE5" t="s">
        <v>95</v>
      </c>
      <c r="AF5" t="s">
        <v>94</v>
      </c>
      <c r="AG5" t="s">
        <v>96</v>
      </c>
      <c r="AH5" t="s">
        <v>95</v>
      </c>
      <c r="AI5" t="s">
        <v>95</v>
      </c>
      <c r="AJ5" t="s">
        <v>110</v>
      </c>
      <c r="AK5" t="s">
        <v>111</v>
      </c>
      <c r="AP5" t="s">
        <v>46</v>
      </c>
      <c r="AT5" t="s">
        <v>50</v>
      </c>
      <c r="BG5" t="s">
        <v>112</v>
      </c>
      <c r="BI5" t="s">
        <v>113</v>
      </c>
      <c r="BK5" t="s">
        <v>102</v>
      </c>
      <c r="BL5" t="s">
        <v>102</v>
      </c>
      <c r="BM5" t="s">
        <v>67</v>
      </c>
      <c r="BN5" t="s">
        <v>68</v>
      </c>
      <c r="BY5" t="s">
        <v>114</v>
      </c>
      <c r="CA5" t="s">
        <v>115</v>
      </c>
      <c r="CC5" t="s">
        <v>79</v>
      </c>
      <c r="CJ5" t="s">
        <v>116</v>
      </c>
      <c r="CL5" t="s">
        <v>106</v>
      </c>
      <c r="CM5" t="s">
        <v>117</v>
      </c>
      <c r="CO5" t="s">
        <v>108</v>
      </c>
    </row>
    <row r="6" spans="1:93" x14ac:dyDescent="0.2">
      <c r="A6">
        <v>2885</v>
      </c>
      <c r="B6">
        <v>11146003415</v>
      </c>
      <c r="C6" t="s">
        <v>12</v>
      </c>
      <c r="J6" t="s">
        <v>92</v>
      </c>
      <c r="M6" t="s">
        <v>118</v>
      </c>
      <c r="P6" t="s">
        <v>94</v>
      </c>
      <c r="Q6" t="s">
        <v>94</v>
      </c>
      <c r="R6" t="s">
        <v>94</v>
      </c>
      <c r="S6" t="s">
        <v>94</v>
      </c>
      <c r="T6" t="s">
        <v>94</v>
      </c>
      <c r="U6" t="s">
        <v>94</v>
      </c>
      <c r="V6" t="s">
        <v>94</v>
      </c>
      <c r="W6" t="s">
        <v>94</v>
      </c>
      <c r="X6" t="s">
        <v>94</v>
      </c>
      <c r="Y6" t="s">
        <v>94</v>
      </c>
      <c r="Z6" t="s">
        <v>95</v>
      </c>
      <c r="AA6" t="s">
        <v>94</v>
      </c>
      <c r="AB6" t="s">
        <v>94</v>
      </c>
      <c r="AC6" t="s">
        <v>95</v>
      </c>
      <c r="AD6" t="s">
        <v>95</v>
      </c>
      <c r="AE6" t="s">
        <v>95</v>
      </c>
      <c r="AF6" t="s">
        <v>95</v>
      </c>
      <c r="AG6" t="s">
        <v>95</v>
      </c>
      <c r="AH6" t="s">
        <v>96</v>
      </c>
      <c r="AI6" t="s">
        <v>95</v>
      </c>
      <c r="AJ6" t="s">
        <v>119</v>
      </c>
      <c r="AN6" t="s">
        <v>44</v>
      </c>
      <c r="AQ6" t="s">
        <v>47</v>
      </c>
      <c r="AX6" t="s">
        <v>54</v>
      </c>
      <c r="BI6" t="s">
        <v>101</v>
      </c>
      <c r="BK6" t="s">
        <v>120</v>
      </c>
      <c r="BL6" t="s">
        <v>120</v>
      </c>
      <c r="BM6" t="s">
        <v>67</v>
      </c>
      <c r="BY6" t="s">
        <v>121</v>
      </c>
      <c r="CA6" t="s">
        <v>104</v>
      </c>
      <c r="CC6" t="s">
        <v>79</v>
      </c>
      <c r="CJ6" t="s">
        <v>105</v>
      </c>
      <c r="CL6" t="s">
        <v>106</v>
      </c>
      <c r="CM6" t="s">
        <v>122</v>
      </c>
      <c r="CO6" t="s">
        <v>108</v>
      </c>
    </row>
    <row r="7" spans="1:93" x14ac:dyDescent="0.2">
      <c r="A7">
        <v>2612</v>
      </c>
      <c r="B7">
        <v>11137137929</v>
      </c>
      <c r="C7" t="s">
        <v>12</v>
      </c>
      <c r="D7" t="s">
        <v>13</v>
      </c>
      <c r="F7" t="s">
        <v>15</v>
      </c>
      <c r="J7" t="s">
        <v>92</v>
      </c>
      <c r="M7" t="s">
        <v>109</v>
      </c>
      <c r="P7" t="s">
        <v>94</v>
      </c>
      <c r="Q7" t="s">
        <v>94</v>
      </c>
      <c r="R7" t="s">
        <v>94</v>
      </c>
      <c r="S7" t="s">
        <v>94</v>
      </c>
      <c r="T7" t="s">
        <v>94</v>
      </c>
      <c r="U7" t="s">
        <v>94</v>
      </c>
      <c r="V7" t="s">
        <v>94</v>
      </c>
      <c r="W7" t="s">
        <v>94</v>
      </c>
      <c r="X7" t="s">
        <v>94</v>
      </c>
      <c r="Y7" t="s">
        <v>94</v>
      </c>
      <c r="Z7" t="s">
        <v>94</v>
      </c>
      <c r="AA7" t="s">
        <v>96</v>
      </c>
      <c r="AB7" t="s">
        <v>94</v>
      </c>
      <c r="AC7" t="s">
        <v>94</v>
      </c>
      <c r="AD7" t="s">
        <v>95</v>
      </c>
      <c r="AE7" t="s">
        <v>94</v>
      </c>
      <c r="AF7" t="s">
        <v>96</v>
      </c>
      <c r="AG7" t="s">
        <v>94</v>
      </c>
      <c r="AH7" t="s">
        <v>96</v>
      </c>
      <c r="AI7" t="s">
        <v>95</v>
      </c>
      <c r="AJ7" t="s">
        <v>123</v>
      </c>
      <c r="AK7" t="s">
        <v>124</v>
      </c>
      <c r="AN7" t="s">
        <v>44</v>
      </c>
      <c r="AP7" t="s">
        <v>46</v>
      </c>
      <c r="AQ7" t="s">
        <v>47</v>
      </c>
      <c r="AZ7" t="s">
        <v>56</v>
      </c>
      <c r="BD7" t="s">
        <v>60</v>
      </c>
      <c r="BG7" t="s">
        <v>125</v>
      </c>
      <c r="BI7" t="s">
        <v>101</v>
      </c>
      <c r="BK7" t="s">
        <v>102</v>
      </c>
      <c r="BL7" t="s">
        <v>102</v>
      </c>
      <c r="BM7" t="s">
        <v>67</v>
      </c>
      <c r="BN7" t="s">
        <v>68</v>
      </c>
      <c r="BO7" t="s">
        <v>69</v>
      </c>
      <c r="BP7" t="s">
        <v>70</v>
      </c>
      <c r="BS7" t="s">
        <v>73</v>
      </c>
      <c r="BY7" t="s">
        <v>126</v>
      </c>
      <c r="CA7" t="s">
        <v>104</v>
      </c>
      <c r="CC7" t="s">
        <v>79</v>
      </c>
      <c r="CJ7" t="s">
        <v>127</v>
      </c>
      <c r="CL7" t="s">
        <v>106</v>
      </c>
      <c r="CM7" t="s">
        <v>128</v>
      </c>
      <c r="CO7" t="s">
        <v>108</v>
      </c>
    </row>
    <row r="8" spans="1:93" x14ac:dyDescent="0.2">
      <c r="A8">
        <v>2359</v>
      </c>
      <c r="B8">
        <v>11131892052</v>
      </c>
      <c r="D8" t="s">
        <v>13</v>
      </c>
      <c r="J8" t="s">
        <v>92</v>
      </c>
      <c r="M8" t="s">
        <v>129</v>
      </c>
      <c r="P8" t="s">
        <v>96</v>
      </c>
      <c r="Q8" t="s">
        <v>96</v>
      </c>
      <c r="R8" t="s">
        <v>96</v>
      </c>
      <c r="S8" t="s">
        <v>96</v>
      </c>
      <c r="T8" t="s">
        <v>96</v>
      </c>
      <c r="U8" t="s">
        <v>96</v>
      </c>
      <c r="V8" t="s">
        <v>94</v>
      </c>
      <c r="W8" t="s">
        <v>95</v>
      </c>
      <c r="X8" t="s">
        <v>94</v>
      </c>
      <c r="Y8" t="s">
        <v>94</v>
      </c>
      <c r="Z8" t="s">
        <v>94</v>
      </c>
      <c r="AA8" t="s">
        <v>94</v>
      </c>
      <c r="AB8" t="s">
        <v>95</v>
      </c>
      <c r="AC8" t="s">
        <v>96</v>
      </c>
      <c r="AD8" t="s">
        <v>96</v>
      </c>
      <c r="AE8" t="s">
        <v>95</v>
      </c>
      <c r="AF8" t="s">
        <v>96</v>
      </c>
      <c r="AG8" t="s">
        <v>96</v>
      </c>
      <c r="AH8" t="s">
        <v>97</v>
      </c>
      <c r="AI8" t="s">
        <v>95</v>
      </c>
      <c r="AM8" t="s">
        <v>43</v>
      </c>
      <c r="AN8" t="s">
        <v>44</v>
      </c>
      <c r="AO8" t="s">
        <v>45</v>
      </c>
      <c r="AR8" t="s">
        <v>48</v>
      </c>
      <c r="AT8" t="s">
        <v>50</v>
      </c>
      <c r="BI8" t="s">
        <v>130</v>
      </c>
      <c r="BK8" t="s">
        <v>102</v>
      </c>
      <c r="BL8" t="s">
        <v>102</v>
      </c>
      <c r="BM8" t="s">
        <v>67</v>
      </c>
      <c r="BO8" t="s">
        <v>69</v>
      </c>
      <c r="BY8" t="s">
        <v>131</v>
      </c>
      <c r="CA8" t="s">
        <v>104</v>
      </c>
      <c r="CG8" t="s">
        <v>83</v>
      </c>
      <c r="CJ8" t="s">
        <v>105</v>
      </c>
      <c r="CL8" t="s">
        <v>132</v>
      </c>
      <c r="CO8" t="s">
        <v>133</v>
      </c>
    </row>
    <row r="9" spans="1:93" x14ac:dyDescent="0.2">
      <c r="A9">
        <v>2135</v>
      </c>
      <c r="B9">
        <v>11129951122</v>
      </c>
      <c r="C9" t="s">
        <v>12</v>
      </c>
      <c r="J9" t="s">
        <v>92</v>
      </c>
      <c r="M9" t="s">
        <v>134</v>
      </c>
      <c r="P9" t="s">
        <v>94</v>
      </c>
      <c r="Q9" t="s">
        <v>94</v>
      </c>
      <c r="R9" t="s">
        <v>96</v>
      </c>
      <c r="S9" t="s">
        <v>96</v>
      </c>
      <c r="T9" t="s">
        <v>96</v>
      </c>
      <c r="U9" t="s">
        <v>95</v>
      </c>
      <c r="V9" t="s">
        <v>94</v>
      </c>
      <c r="W9" t="s">
        <v>96</v>
      </c>
      <c r="X9" t="s">
        <v>96</v>
      </c>
      <c r="Y9" t="s">
        <v>94</v>
      </c>
      <c r="Z9" t="s">
        <v>96</v>
      </c>
      <c r="AA9" t="s">
        <v>94</v>
      </c>
      <c r="AB9" t="s">
        <v>96</v>
      </c>
      <c r="AC9" t="s">
        <v>96</v>
      </c>
      <c r="AD9" t="s">
        <v>96</v>
      </c>
      <c r="AE9" t="s">
        <v>96</v>
      </c>
      <c r="AF9" t="s">
        <v>96</v>
      </c>
      <c r="AG9" t="s">
        <v>97</v>
      </c>
      <c r="AH9" t="s">
        <v>97</v>
      </c>
      <c r="AI9" t="s">
        <v>95</v>
      </c>
      <c r="AQ9" t="s">
        <v>47</v>
      </c>
      <c r="AR9" t="s">
        <v>48</v>
      </c>
      <c r="AW9" t="s">
        <v>53</v>
      </c>
      <c r="BA9" t="s">
        <v>57</v>
      </c>
      <c r="BI9" t="s">
        <v>130</v>
      </c>
      <c r="BK9" t="s">
        <v>120</v>
      </c>
      <c r="BL9" t="s">
        <v>120</v>
      </c>
      <c r="BM9" t="s">
        <v>67</v>
      </c>
      <c r="BN9" t="s">
        <v>68</v>
      </c>
      <c r="BP9" t="s">
        <v>70</v>
      </c>
      <c r="BU9" t="s">
        <v>75</v>
      </c>
      <c r="BW9" t="s">
        <v>76</v>
      </c>
      <c r="BY9" t="s">
        <v>135</v>
      </c>
      <c r="CA9" t="s">
        <v>104</v>
      </c>
      <c r="CC9" t="s">
        <v>79</v>
      </c>
      <c r="CJ9" t="s">
        <v>105</v>
      </c>
      <c r="CL9" t="s">
        <v>132</v>
      </c>
      <c r="CM9" t="s">
        <v>136</v>
      </c>
      <c r="CO9" t="s">
        <v>133</v>
      </c>
    </row>
    <row r="10" spans="1:93" x14ac:dyDescent="0.2">
      <c r="A10">
        <v>2105</v>
      </c>
      <c r="B10">
        <v>11129619019</v>
      </c>
      <c r="C10" t="s">
        <v>12</v>
      </c>
      <c r="D10" t="s">
        <v>13</v>
      </c>
      <c r="F10" t="s">
        <v>15</v>
      </c>
      <c r="J10" t="s">
        <v>92</v>
      </c>
      <c r="M10" t="s">
        <v>109</v>
      </c>
      <c r="P10" t="s">
        <v>94</v>
      </c>
      <c r="Q10" t="s">
        <v>94</v>
      </c>
      <c r="R10" t="s">
        <v>94</v>
      </c>
      <c r="S10" t="s">
        <v>94</v>
      </c>
      <c r="T10" t="s">
        <v>94</v>
      </c>
      <c r="U10" t="s">
        <v>94</v>
      </c>
      <c r="V10" t="s">
        <v>94</v>
      </c>
      <c r="W10" t="s">
        <v>94</v>
      </c>
      <c r="X10" t="s">
        <v>94</v>
      </c>
      <c r="Y10" t="s">
        <v>94</v>
      </c>
      <c r="Z10" t="s">
        <v>94</v>
      </c>
      <c r="AA10" t="s">
        <v>95</v>
      </c>
      <c r="AB10" t="s">
        <v>94</v>
      </c>
      <c r="AC10" t="s">
        <v>96</v>
      </c>
      <c r="AD10" t="s">
        <v>95</v>
      </c>
      <c r="AE10" t="s">
        <v>94</v>
      </c>
      <c r="AF10" t="s">
        <v>95</v>
      </c>
      <c r="AG10" t="s">
        <v>94</v>
      </c>
      <c r="AH10" t="s">
        <v>96</v>
      </c>
      <c r="AI10" t="s">
        <v>94</v>
      </c>
      <c r="AJ10" t="s">
        <v>137</v>
      </c>
      <c r="AK10" t="s">
        <v>138</v>
      </c>
      <c r="AN10" t="s">
        <v>44</v>
      </c>
      <c r="AP10" t="s">
        <v>46</v>
      </c>
      <c r="AQ10" t="s">
        <v>47</v>
      </c>
      <c r="AT10" t="s">
        <v>50</v>
      </c>
      <c r="AZ10" t="s">
        <v>56</v>
      </c>
      <c r="BG10" t="s">
        <v>139</v>
      </c>
      <c r="BI10" t="s">
        <v>101</v>
      </c>
      <c r="BK10" t="s">
        <v>120</v>
      </c>
      <c r="BL10" t="s">
        <v>102</v>
      </c>
      <c r="BM10" t="s">
        <v>67</v>
      </c>
      <c r="BN10" t="s">
        <v>68</v>
      </c>
      <c r="BP10" t="s">
        <v>70</v>
      </c>
      <c r="BY10" t="s">
        <v>126</v>
      </c>
      <c r="CA10" t="s">
        <v>104</v>
      </c>
      <c r="CC10" t="s">
        <v>79</v>
      </c>
      <c r="CJ10" t="s">
        <v>105</v>
      </c>
      <c r="CL10" t="s">
        <v>106</v>
      </c>
      <c r="CM10" t="s">
        <v>128</v>
      </c>
      <c r="CO10" t="s">
        <v>108</v>
      </c>
    </row>
    <row r="11" spans="1:93" x14ac:dyDescent="0.2">
      <c r="A11">
        <v>2066</v>
      </c>
      <c r="B11">
        <v>11129091420</v>
      </c>
      <c r="C11" t="s">
        <v>12</v>
      </c>
      <c r="F11" t="s">
        <v>15</v>
      </c>
      <c r="J11" t="s">
        <v>92</v>
      </c>
      <c r="M11" t="s">
        <v>134</v>
      </c>
      <c r="P11" t="s">
        <v>94</v>
      </c>
      <c r="Q11" t="s">
        <v>94</v>
      </c>
      <c r="R11" t="s">
        <v>96</v>
      </c>
      <c r="S11" t="s">
        <v>96</v>
      </c>
      <c r="T11" t="s">
        <v>96</v>
      </c>
      <c r="U11" t="s">
        <v>96</v>
      </c>
      <c r="V11" t="s">
        <v>94</v>
      </c>
      <c r="W11" t="s">
        <v>96</v>
      </c>
      <c r="X11" t="s">
        <v>94</v>
      </c>
      <c r="Y11" t="s">
        <v>94</v>
      </c>
      <c r="Z11" t="s">
        <v>96</v>
      </c>
      <c r="AA11" t="s">
        <v>94</v>
      </c>
      <c r="AB11" t="s">
        <v>96</v>
      </c>
      <c r="AC11" t="s">
        <v>96</v>
      </c>
      <c r="AD11" t="s">
        <v>96</v>
      </c>
      <c r="AE11" t="s">
        <v>96</v>
      </c>
      <c r="AF11" t="s">
        <v>94</v>
      </c>
      <c r="AG11" t="s">
        <v>96</v>
      </c>
      <c r="AH11" t="s">
        <v>96</v>
      </c>
      <c r="AI11" t="s">
        <v>96</v>
      </c>
      <c r="AJ11" t="s">
        <v>140</v>
      </c>
      <c r="AK11" t="s">
        <v>141</v>
      </c>
      <c r="AN11" t="s">
        <v>44</v>
      </c>
      <c r="AR11" t="s">
        <v>48</v>
      </c>
      <c r="AU11" t="s">
        <v>51</v>
      </c>
      <c r="AV11" t="s">
        <v>52</v>
      </c>
      <c r="BB11" t="s">
        <v>58</v>
      </c>
      <c r="BG11" t="s">
        <v>142</v>
      </c>
      <c r="BI11" t="s">
        <v>130</v>
      </c>
      <c r="BK11" t="s">
        <v>143</v>
      </c>
      <c r="BL11" t="s">
        <v>102</v>
      </c>
      <c r="BM11" t="s">
        <v>67</v>
      </c>
      <c r="BO11" t="s">
        <v>69</v>
      </c>
      <c r="BY11" t="s">
        <v>135</v>
      </c>
      <c r="CA11" t="s">
        <v>104</v>
      </c>
      <c r="CC11" t="s">
        <v>79</v>
      </c>
      <c r="CJ11" t="s">
        <v>127</v>
      </c>
      <c r="CL11" t="s">
        <v>132</v>
      </c>
      <c r="CM11" t="s">
        <v>144</v>
      </c>
      <c r="CO11" t="s">
        <v>108</v>
      </c>
    </row>
    <row r="12" spans="1:93" x14ac:dyDescent="0.2">
      <c r="A12">
        <v>2033</v>
      </c>
      <c r="B12">
        <v>11128821842</v>
      </c>
      <c r="D12" t="s">
        <v>13</v>
      </c>
      <c r="F12" t="s">
        <v>15</v>
      </c>
      <c r="J12" t="s">
        <v>92</v>
      </c>
      <c r="M12" t="s">
        <v>129</v>
      </c>
      <c r="P12" t="s">
        <v>96</v>
      </c>
      <c r="Q12" t="s">
        <v>94</v>
      </c>
      <c r="R12" t="s">
        <v>94</v>
      </c>
      <c r="S12" t="s">
        <v>94</v>
      </c>
      <c r="T12" t="s">
        <v>96</v>
      </c>
      <c r="U12" t="s">
        <v>96</v>
      </c>
      <c r="V12" t="s">
        <v>96</v>
      </c>
      <c r="W12" t="s">
        <v>96</v>
      </c>
      <c r="X12" t="s">
        <v>96</v>
      </c>
      <c r="Y12" t="s">
        <v>96</v>
      </c>
      <c r="Z12" t="s">
        <v>96</v>
      </c>
      <c r="AA12" t="s">
        <v>95</v>
      </c>
      <c r="AB12" t="s">
        <v>96</v>
      </c>
      <c r="AC12" t="s">
        <v>95</v>
      </c>
      <c r="AD12" t="s">
        <v>95</v>
      </c>
      <c r="AE12" t="s">
        <v>96</v>
      </c>
      <c r="AF12" t="s">
        <v>95</v>
      </c>
      <c r="AG12" t="s">
        <v>95</v>
      </c>
      <c r="AH12" t="s">
        <v>96</v>
      </c>
      <c r="AI12" t="s">
        <v>95</v>
      </c>
      <c r="AJ12" t="s">
        <v>145</v>
      </c>
      <c r="AS12" t="s">
        <v>49</v>
      </c>
      <c r="AU12" t="s">
        <v>51</v>
      </c>
      <c r="AV12" t="s">
        <v>52</v>
      </c>
      <c r="BB12" t="s">
        <v>58</v>
      </c>
      <c r="BE12" t="s">
        <v>61</v>
      </c>
      <c r="BG12" t="s">
        <v>146</v>
      </c>
      <c r="BI12" t="s">
        <v>130</v>
      </c>
      <c r="BK12" t="s">
        <v>102</v>
      </c>
      <c r="BL12" t="s">
        <v>102</v>
      </c>
      <c r="BM12" t="s">
        <v>67</v>
      </c>
      <c r="BP12" t="s">
        <v>70</v>
      </c>
      <c r="BY12" t="s">
        <v>131</v>
      </c>
      <c r="CA12" t="s">
        <v>104</v>
      </c>
      <c r="CC12" t="s">
        <v>79</v>
      </c>
      <c r="CJ12" t="s">
        <v>116</v>
      </c>
      <c r="CL12" t="s">
        <v>106</v>
      </c>
      <c r="CM12" t="s">
        <v>147</v>
      </c>
      <c r="CO12" t="s">
        <v>108</v>
      </c>
    </row>
    <row r="13" spans="1:93" x14ac:dyDescent="0.2">
      <c r="A13">
        <v>1685</v>
      </c>
      <c r="B13">
        <v>11125202067</v>
      </c>
      <c r="C13" t="s">
        <v>12</v>
      </c>
      <c r="J13" t="s">
        <v>92</v>
      </c>
      <c r="M13" t="s">
        <v>148</v>
      </c>
      <c r="P13" t="s">
        <v>94</v>
      </c>
      <c r="Q13" t="s">
        <v>94</v>
      </c>
      <c r="R13" t="s">
        <v>94</v>
      </c>
      <c r="S13" t="s">
        <v>94</v>
      </c>
      <c r="T13" t="s">
        <v>94</v>
      </c>
      <c r="U13" t="s">
        <v>94</v>
      </c>
      <c r="V13" t="s">
        <v>94</v>
      </c>
      <c r="W13" t="s">
        <v>94</v>
      </c>
      <c r="X13" t="s">
        <v>94</v>
      </c>
      <c r="Y13" t="s">
        <v>94</v>
      </c>
      <c r="Z13" t="s">
        <v>94</v>
      </c>
      <c r="AA13" t="s">
        <v>94</v>
      </c>
      <c r="AB13" t="s">
        <v>94</v>
      </c>
      <c r="AC13" t="s">
        <v>96</v>
      </c>
      <c r="AD13" t="s">
        <v>94</v>
      </c>
      <c r="AE13" t="s">
        <v>94</v>
      </c>
      <c r="AF13" t="s">
        <v>94</v>
      </c>
      <c r="AG13" t="s">
        <v>94</v>
      </c>
      <c r="AH13" t="s">
        <v>94</v>
      </c>
      <c r="AI13" t="s">
        <v>94</v>
      </c>
      <c r="AJ13" t="s">
        <v>149</v>
      </c>
      <c r="AK13" t="s">
        <v>150</v>
      </c>
      <c r="AM13" t="s">
        <v>43</v>
      </c>
      <c r="BG13" t="s">
        <v>149</v>
      </c>
      <c r="BI13" t="s">
        <v>113</v>
      </c>
      <c r="BK13" t="s">
        <v>120</v>
      </c>
      <c r="BL13" t="s">
        <v>151</v>
      </c>
      <c r="BM13" t="s">
        <v>67</v>
      </c>
      <c r="BY13" t="s">
        <v>114</v>
      </c>
      <c r="CA13" t="s">
        <v>104</v>
      </c>
      <c r="CC13" t="s">
        <v>79</v>
      </c>
      <c r="CJ13" t="s">
        <v>127</v>
      </c>
      <c r="CL13" t="s">
        <v>132</v>
      </c>
      <c r="CM13" t="s">
        <v>152</v>
      </c>
      <c r="CO13" t="s">
        <v>108</v>
      </c>
    </row>
    <row r="14" spans="1:93" x14ac:dyDescent="0.2">
      <c r="A14">
        <v>1642</v>
      </c>
      <c r="B14">
        <v>11122546628</v>
      </c>
      <c r="D14" t="s">
        <v>13</v>
      </c>
      <c r="H14" t="s">
        <v>153</v>
      </c>
      <c r="J14" t="s">
        <v>92</v>
      </c>
      <c r="M14" t="s">
        <v>129</v>
      </c>
      <c r="P14" t="s">
        <v>94</v>
      </c>
      <c r="Q14" t="s">
        <v>94</v>
      </c>
      <c r="R14" t="s">
        <v>94</v>
      </c>
      <c r="S14" t="s">
        <v>94</v>
      </c>
      <c r="T14" t="s">
        <v>94</v>
      </c>
      <c r="U14" t="s">
        <v>94</v>
      </c>
      <c r="V14" t="s">
        <v>94</v>
      </c>
      <c r="W14" t="s">
        <v>94</v>
      </c>
      <c r="X14" t="s">
        <v>94</v>
      </c>
      <c r="Y14" t="s">
        <v>94</v>
      </c>
      <c r="Z14" t="s">
        <v>96</v>
      </c>
      <c r="AA14" t="s">
        <v>94</v>
      </c>
      <c r="AB14" t="s">
        <v>94</v>
      </c>
      <c r="AC14" t="s">
        <v>94</v>
      </c>
      <c r="AD14" t="s">
        <v>96</v>
      </c>
      <c r="AE14" t="s">
        <v>94</v>
      </c>
      <c r="AF14" t="s">
        <v>94</v>
      </c>
      <c r="AG14" t="s">
        <v>94</v>
      </c>
      <c r="AH14" t="s">
        <v>94</v>
      </c>
      <c r="AI14" t="s">
        <v>95</v>
      </c>
      <c r="AJ14" t="s">
        <v>154</v>
      </c>
      <c r="AK14" t="s">
        <v>155</v>
      </c>
      <c r="AP14" t="s">
        <v>46</v>
      </c>
      <c r="AQ14" t="s">
        <v>47</v>
      </c>
      <c r="AU14" t="s">
        <v>51</v>
      </c>
      <c r="AV14" t="s">
        <v>52</v>
      </c>
      <c r="BB14" t="s">
        <v>58</v>
      </c>
      <c r="BG14" t="s">
        <v>156</v>
      </c>
      <c r="BI14" t="s">
        <v>83</v>
      </c>
      <c r="BK14" t="s">
        <v>143</v>
      </c>
      <c r="BL14" t="s">
        <v>120</v>
      </c>
      <c r="BO14" t="s">
        <v>69</v>
      </c>
      <c r="BY14" t="s">
        <v>126</v>
      </c>
      <c r="CA14" t="s">
        <v>115</v>
      </c>
      <c r="CC14" t="s">
        <v>79</v>
      </c>
      <c r="CJ14" t="s">
        <v>116</v>
      </c>
      <c r="CL14" t="s">
        <v>106</v>
      </c>
      <c r="CM14" t="s">
        <v>157</v>
      </c>
      <c r="CO14" t="s">
        <v>108</v>
      </c>
    </row>
    <row r="15" spans="1:93" x14ac:dyDescent="0.2">
      <c r="A15">
        <v>1633</v>
      </c>
      <c r="B15">
        <v>11121891715</v>
      </c>
      <c r="C15" t="s">
        <v>12</v>
      </c>
      <c r="D15" t="s">
        <v>13</v>
      </c>
      <c r="F15" t="s">
        <v>15</v>
      </c>
      <c r="J15" t="s">
        <v>92</v>
      </c>
      <c r="M15" t="s">
        <v>148</v>
      </c>
      <c r="P15" t="s">
        <v>96</v>
      </c>
      <c r="Q15" t="s">
        <v>94</v>
      </c>
      <c r="R15" t="s">
        <v>94</v>
      </c>
      <c r="S15" t="s">
        <v>94</v>
      </c>
      <c r="T15" t="s">
        <v>96</v>
      </c>
      <c r="U15" t="s">
        <v>96</v>
      </c>
      <c r="V15" t="s">
        <v>96</v>
      </c>
      <c r="W15" t="s">
        <v>96</v>
      </c>
      <c r="X15" t="s">
        <v>96</v>
      </c>
      <c r="Y15" t="s">
        <v>96</v>
      </c>
      <c r="Z15" t="s">
        <v>96</v>
      </c>
      <c r="AA15" t="s">
        <v>95</v>
      </c>
      <c r="AB15" t="s">
        <v>96</v>
      </c>
      <c r="AC15" t="s">
        <v>95</v>
      </c>
      <c r="AD15" t="s">
        <v>95</v>
      </c>
      <c r="AE15" t="s">
        <v>95</v>
      </c>
      <c r="AF15" t="s">
        <v>95</v>
      </c>
      <c r="AG15" t="s">
        <v>96</v>
      </c>
      <c r="AH15" t="s">
        <v>95</v>
      </c>
      <c r="AI15" t="s">
        <v>97</v>
      </c>
      <c r="AO15" t="s">
        <v>45</v>
      </c>
      <c r="BA15" t="s">
        <v>57</v>
      </c>
      <c r="BI15" t="s">
        <v>130</v>
      </c>
      <c r="BK15" t="s">
        <v>102</v>
      </c>
      <c r="BL15" t="s">
        <v>102</v>
      </c>
      <c r="BO15" t="s">
        <v>69</v>
      </c>
      <c r="BY15" t="s">
        <v>126</v>
      </c>
      <c r="CA15" t="s">
        <v>104</v>
      </c>
      <c r="CC15" t="s">
        <v>79</v>
      </c>
      <c r="CJ15" t="s">
        <v>127</v>
      </c>
      <c r="CL15" t="s">
        <v>106</v>
      </c>
      <c r="CO15" t="s">
        <v>133</v>
      </c>
    </row>
    <row r="16" spans="1:93" x14ac:dyDescent="0.2">
      <c r="A16">
        <v>1542</v>
      </c>
      <c r="B16">
        <v>11119559955</v>
      </c>
      <c r="D16" t="s">
        <v>13</v>
      </c>
      <c r="F16" t="s">
        <v>15</v>
      </c>
      <c r="J16" t="s">
        <v>92</v>
      </c>
      <c r="M16" t="s">
        <v>129</v>
      </c>
      <c r="P16" t="s">
        <v>94</v>
      </c>
      <c r="Q16" t="s">
        <v>94</v>
      </c>
      <c r="R16" t="s">
        <v>94</v>
      </c>
      <c r="S16" t="s">
        <v>94</v>
      </c>
      <c r="T16" t="s">
        <v>94</v>
      </c>
      <c r="U16" t="s">
        <v>94</v>
      </c>
      <c r="V16" t="s">
        <v>94</v>
      </c>
      <c r="W16" t="s">
        <v>94</v>
      </c>
      <c r="X16" t="s">
        <v>94</v>
      </c>
      <c r="Y16" t="s">
        <v>94</v>
      </c>
      <c r="Z16" t="s">
        <v>94</v>
      </c>
      <c r="AA16" t="s">
        <v>96</v>
      </c>
      <c r="AB16" t="s">
        <v>94</v>
      </c>
      <c r="AC16" t="s">
        <v>94</v>
      </c>
      <c r="AD16" t="s">
        <v>95</v>
      </c>
      <c r="AE16" t="s">
        <v>95</v>
      </c>
      <c r="AF16" t="s">
        <v>96</v>
      </c>
      <c r="AG16" t="s">
        <v>95</v>
      </c>
      <c r="AH16" t="s">
        <v>96</v>
      </c>
      <c r="AI16" t="s">
        <v>94</v>
      </c>
      <c r="AJ16" t="s">
        <v>158</v>
      </c>
      <c r="AK16" t="s">
        <v>159</v>
      </c>
      <c r="AM16" t="s">
        <v>43</v>
      </c>
      <c r="AS16" t="s">
        <v>49</v>
      </c>
      <c r="AV16" t="s">
        <v>52</v>
      </c>
      <c r="AW16" t="s">
        <v>53</v>
      </c>
      <c r="BG16" t="s">
        <v>160</v>
      </c>
      <c r="BI16" t="s">
        <v>130</v>
      </c>
      <c r="BK16" t="s">
        <v>102</v>
      </c>
      <c r="BL16" t="s">
        <v>102</v>
      </c>
      <c r="BP16" t="s">
        <v>70</v>
      </c>
      <c r="BS16" t="s">
        <v>73</v>
      </c>
      <c r="BY16" t="s">
        <v>121</v>
      </c>
      <c r="CA16" t="s">
        <v>104</v>
      </c>
      <c r="CC16" t="s">
        <v>79</v>
      </c>
      <c r="CJ16" t="s">
        <v>127</v>
      </c>
      <c r="CL16" t="s">
        <v>106</v>
      </c>
      <c r="CM16" t="s">
        <v>161</v>
      </c>
      <c r="CO16" t="s">
        <v>133</v>
      </c>
    </row>
    <row r="17" spans="1:93" x14ac:dyDescent="0.2">
      <c r="A17">
        <v>1427</v>
      </c>
      <c r="B17">
        <v>11112584761</v>
      </c>
      <c r="C17" t="s">
        <v>12</v>
      </c>
      <c r="F17" t="s">
        <v>15</v>
      </c>
      <c r="H17" t="s">
        <v>162</v>
      </c>
      <c r="J17" t="s">
        <v>92</v>
      </c>
      <c r="M17" t="s">
        <v>109</v>
      </c>
      <c r="P17" t="s">
        <v>94</v>
      </c>
      <c r="Q17" t="s">
        <v>94</v>
      </c>
      <c r="R17" t="s">
        <v>94</v>
      </c>
      <c r="S17" t="s">
        <v>94</v>
      </c>
      <c r="T17" t="s">
        <v>94</v>
      </c>
      <c r="U17" t="s">
        <v>94</v>
      </c>
      <c r="V17" t="s">
        <v>94</v>
      </c>
      <c r="W17" t="s">
        <v>94</v>
      </c>
      <c r="X17" t="s">
        <v>94</v>
      </c>
      <c r="Y17" t="s">
        <v>94</v>
      </c>
      <c r="Z17" t="s">
        <v>94</v>
      </c>
      <c r="AA17" t="s">
        <v>94</v>
      </c>
      <c r="AB17" t="s">
        <v>94</v>
      </c>
      <c r="AC17" t="s">
        <v>94</v>
      </c>
      <c r="AD17" t="s">
        <v>94</v>
      </c>
      <c r="AE17" t="s">
        <v>94</v>
      </c>
      <c r="AF17" t="s">
        <v>94</v>
      </c>
      <c r="AG17" t="s">
        <v>94</v>
      </c>
      <c r="AH17" t="s">
        <v>96</v>
      </c>
      <c r="AI17" t="s">
        <v>95</v>
      </c>
      <c r="AJ17" t="s">
        <v>163</v>
      </c>
      <c r="AK17" t="s">
        <v>164</v>
      </c>
      <c r="AM17" t="s">
        <v>43</v>
      </c>
      <c r="AN17" t="s">
        <v>44</v>
      </c>
      <c r="AV17" t="s">
        <v>52</v>
      </c>
      <c r="BB17" t="s">
        <v>58</v>
      </c>
      <c r="BD17" t="s">
        <v>60</v>
      </c>
      <c r="BI17" t="s">
        <v>101</v>
      </c>
      <c r="BK17" t="s">
        <v>102</v>
      </c>
      <c r="BL17" t="s">
        <v>102</v>
      </c>
      <c r="BM17" t="s">
        <v>67</v>
      </c>
      <c r="BP17" t="s">
        <v>70</v>
      </c>
      <c r="BT17" t="s">
        <v>74</v>
      </c>
      <c r="BY17" t="s">
        <v>114</v>
      </c>
      <c r="CA17" t="s">
        <v>104</v>
      </c>
      <c r="CC17" t="s">
        <v>79</v>
      </c>
      <c r="CJ17" t="s">
        <v>105</v>
      </c>
      <c r="CL17" t="s">
        <v>132</v>
      </c>
      <c r="CM17" t="s">
        <v>165</v>
      </c>
      <c r="CO17" t="s">
        <v>108</v>
      </c>
    </row>
    <row r="18" spans="1:93" x14ac:dyDescent="0.2">
      <c r="A18">
        <v>1423</v>
      </c>
      <c r="B18">
        <v>11112424123</v>
      </c>
      <c r="C18" t="s">
        <v>12</v>
      </c>
      <c r="F18" t="s">
        <v>15</v>
      </c>
      <c r="H18" t="s">
        <v>166</v>
      </c>
      <c r="J18" t="s">
        <v>92</v>
      </c>
      <c r="M18" t="s">
        <v>109</v>
      </c>
      <c r="P18" t="s">
        <v>94</v>
      </c>
      <c r="Q18" t="s">
        <v>94</v>
      </c>
      <c r="R18" t="s">
        <v>94</v>
      </c>
      <c r="S18" t="s">
        <v>94</v>
      </c>
      <c r="T18" t="s">
        <v>94</v>
      </c>
      <c r="U18" t="s">
        <v>94</v>
      </c>
      <c r="V18" t="s">
        <v>94</v>
      </c>
      <c r="W18" t="s">
        <v>96</v>
      </c>
      <c r="X18" t="s">
        <v>94</v>
      </c>
      <c r="Y18" t="s">
        <v>94</v>
      </c>
      <c r="Z18" t="s">
        <v>94</v>
      </c>
      <c r="AA18" t="s">
        <v>94</v>
      </c>
      <c r="AB18" t="s">
        <v>94</v>
      </c>
      <c r="AC18" t="s">
        <v>94</v>
      </c>
      <c r="AD18" t="s">
        <v>94</v>
      </c>
      <c r="AE18" t="s">
        <v>94</v>
      </c>
      <c r="AF18" t="s">
        <v>94</v>
      </c>
      <c r="AG18" t="s">
        <v>94</v>
      </c>
      <c r="AH18" t="s">
        <v>96</v>
      </c>
      <c r="AI18" t="s">
        <v>97</v>
      </c>
      <c r="AJ18" t="s">
        <v>167</v>
      </c>
      <c r="AK18" t="s">
        <v>168</v>
      </c>
      <c r="AM18" t="s">
        <v>43</v>
      </c>
      <c r="AN18" t="s">
        <v>44</v>
      </c>
      <c r="AV18" t="s">
        <v>52</v>
      </c>
      <c r="AX18" t="s">
        <v>54</v>
      </c>
      <c r="BD18" t="s">
        <v>60</v>
      </c>
      <c r="BI18" t="s">
        <v>101</v>
      </c>
      <c r="BK18" t="s">
        <v>102</v>
      </c>
      <c r="BL18" t="s">
        <v>102</v>
      </c>
      <c r="BM18" t="s">
        <v>67</v>
      </c>
      <c r="BP18" t="s">
        <v>70</v>
      </c>
      <c r="BR18" t="s">
        <v>72</v>
      </c>
      <c r="BT18" t="s">
        <v>74</v>
      </c>
      <c r="BY18" t="s">
        <v>114</v>
      </c>
      <c r="CA18" t="s">
        <v>104</v>
      </c>
      <c r="CC18" t="s">
        <v>79</v>
      </c>
      <c r="CJ18" t="s">
        <v>105</v>
      </c>
      <c r="CL18" t="s">
        <v>132</v>
      </c>
      <c r="CM18" t="s">
        <v>152</v>
      </c>
      <c r="CO18" t="s">
        <v>108</v>
      </c>
    </row>
    <row r="19" spans="1:93" x14ac:dyDescent="0.2">
      <c r="A19">
        <v>1134</v>
      </c>
      <c r="B19">
        <v>11098692195</v>
      </c>
      <c r="D19" t="s">
        <v>13</v>
      </c>
      <c r="F19" t="s">
        <v>15</v>
      </c>
      <c r="J19" t="s">
        <v>92</v>
      </c>
      <c r="M19" t="s">
        <v>129</v>
      </c>
      <c r="P19" t="s">
        <v>94</v>
      </c>
      <c r="Q19" t="s">
        <v>95</v>
      </c>
      <c r="R19" t="s">
        <v>94</v>
      </c>
      <c r="S19" t="s">
        <v>96</v>
      </c>
      <c r="T19" t="s">
        <v>96</v>
      </c>
      <c r="U19" t="s">
        <v>96</v>
      </c>
      <c r="V19" t="s">
        <v>96</v>
      </c>
      <c r="W19" t="s">
        <v>96</v>
      </c>
      <c r="X19" t="s">
        <v>95</v>
      </c>
      <c r="Y19" t="s">
        <v>96</v>
      </c>
      <c r="Z19" t="s">
        <v>94</v>
      </c>
      <c r="AA19" t="s">
        <v>95</v>
      </c>
      <c r="AB19" t="s">
        <v>96</v>
      </c>
      <c r="AC19" t="s">
        <v>94</v>
      </c>
      <c r="AD19" t="s">
        <v>95</v>
      </c>
      <c r="AE19" t="s">
        <v>96</v>
      </c>
      <c r="AF19" t="s">
        <v>96</v>
      </c>
      <c r="AG19" t="s">
        <v>96</v>
      </c>
      <c r="AH19" t="s">
        <v>96</v>
      </c>
      <c r="AI19" t="s">
        <v>96</v>
      </c>
      <c r="AJ19" t="s">
        <v>169</v>
      </c>
      <c r="AK19" t="s">
        <v>170</v>
      </c>
      <c r="AM19" t="s">
        <v>43</v>
      </c>
      <c r="AS19" t="s">
        <v>49</v>
      </c>
      <c r="AW19" t="s">
        <v>53</v>
      </c>
      <c r="BI19" t="s">
        <v>130</v>
      </c>
      <c r="BK19" t="s">
        <v>102</v>
      </c>
      <c r="BL19" t="s">
        <v>102</v>
      </c>
      <c r="BN19" t="s">
        <v>68</v>
      </c>
      <c r="BY19" t="s">
        <v>126</v>
      </c>
      <c r="CA19" t="s">
        <v>104</v>
      </c>
      <c r="CG19" t="s">
        <v>83</v>
      </c>
      <c r="CJ19" t="s">
        <v>171</v>
      </c>
      <c r="CL19" t="s">
        <v>172</v>
      </c>
      <c r="CO19" t="s">
        <v>108</v>
      </c>
    </row>
    <row r="20" spans="1:93" x14ac:dyDescent="0.2">
      <c r="A20">
        <v>943</v>
      </c>
      <c r="B20">
        <v>11080652544</v>
      </c>
      <c r="E20" t="s">
        <v>14</v>
      </c>
      <c r="F20" t="s">
        <v>15</v>
      </c>
      <c r="J20" t="s">
        <v>92</v>
      </c>
      <c r="M20" t="s">
        <v>129</v>
      </c>
      <c r="P20" t="s">
        <v>96</v>
      </c>
      <c r="Q20" t="s">
        <v>96</v>
      </c>
      <c r="R20" t="s">
        <v>96</v>
      </c>
      <c r="S20" t="s">
        <v>96</v>
      </c>
      <c r="T20" t="s">
        <v>96</v>
      </c>
      <c r="U20" t="s">
        <v>96</v>
      </c>
      <c r="V20" t="s">
        <v>96</v>
      </c>
      <c r="W20" t="s">
        <v>96</v>
      </c>
      <c r="X20" t="s">
        <v>96</v>
      </c>
      <c r="Y20" t="s">
        <v>96</v>
      </c>
      <c r="Z20" t="s">
        <v>96</v>
      </c>
      <c r="AA20" t="s">
        <v>96</v>
      </c>
      <c r="AB20" t="s">
        <v>95</v>
      </c>
      <c r="AC20" t="s">
        <v>96</v>
      </c>
      <c r="AD20" t="s">
        <v>96</v>
      </c>
      <c r="AE20" t="s">
        <v>96</v>
      </c>
      <c r="AF20" t="s">
        <v>96</v>
      </c>
      <c r="AG20" t="s">
        <v>96</v>
      </c>
      <c r="AH20" t="s">
        <v>95</v>
      </c>
      <c r="AI20" t="s">
        <v>96</v>
      </c>
      <c r="AU20" t="s">
        <v>51</v>
      </c>
      <c r="BI20" t="s">
        <v>130</v>
      </c>
      <c r="BK20" t="s">
        <v>120</v>
      </c>
      <c r="BL20" t="s">
        <v>102</v>
      </c>
      <c r="BN20" t="s">
        <v>68</v>
      </c>
      <c r="BO20" t="s">
        <v>69</v>
      </c>
      <c r="BY20" t="s">
        <v>83</v>
      </c>
      <c r="CA20" t="s">
        <v>115</v>
      </c>
      <c r="CC20" t="s">
        <v>79</v>
      </c>
      <c r="CJ20" t="s">
        <v>173</v>
      </c>
      <c r="CL20" t="s">
        <v>172</v>
      </c>
      <c r="CO20" t="s">
        <v>108</v>
      </c>
    </row>
    <row r="21" spans="1:93" x14ac:dyDescent="0.2">
      <c r="A21">
        <v>742</v>
      </c>
      <c r="B21">
        <v>11070726155</v>
      </c>
      <c r="D21" t="s">
        <v>13</v>
      </c>
      <c r="F21" t="s">
        <v>15</v>
      </c>
      <c r="J21" t="s">
        <v>92</v>
      </c>
      <c r="M21" t="s">
        <v>129</v>
      </c>
      <c r="P21" t="s">
        <v>96</v>
      </c>
      <c r="Q21" t="s">
        <v>96</v>
      </c>
      <c r="R21" t="s">
        <v>96</v>
      </c>
      <c r="S21" t="s">
        <v>96</v>
      </c>
      <c r="T21" t="s">
        <v>96</v>
      </c>
      <c r="U21" t="s">
        <v>96</v>
      </c>
      <c r="V21" t="s">
        <v>96</v>
      </c>
      <c r="W21" t="s">
        <v>96</v>
      </c>
      <c r="X21" t="s">
        <v>96</v>
      </c>
      <c r="Y21" t="s">
        <v>96</v>
      </c>
      <c r="Z21" t="s">
        <v>96</v>
      </c>
      <c r="AA21" t="s">
        <v>96</v>
      </c>
      <c r="AB21" t="s">
        <v>96</v>
      </c>
      <c r="AC21" t="s">
        <v>96</v>
      </c>
      <c r="AD21" t="s">
        <v>96</v>
      </c>
      <c r="AE21" t="s">
        <v>96</v>
      </c>
      <c r="AF21" t="s">
        <v>96</v>
      </c>
      <c r="AG21" t="s">
        <v>95</v>
      </c>
      <c r="AH21" t="s">
        <v>96</v>
      </c>
      <c r="AI21" t="s">
        <v>96</v>
      </c>
      <c r="AJ21" t="s">
        <v>174</v>
      </c>
      <c r="AK21" t="s">
        <v>175</v>
      </c>
      <c r="AM21" t="s">
        <v>43</v>
      </c>
      <c r="AN21" t="s">
        <v>44</v>
      </c>
      <c r="AS21" t="s">
        <v>49</v>
      </c>
      <c r="AW21" t="s">
        <v>53</v>
      </c>
      <c r="BA21" t="s">
        <v>57</v>
      </c>
      <c r="BG21" t="s">
        <v>176</v>
      </c>
      <c r="BI21" t="s">
        <v>113</v>
      </c>
      <c r="BK21" t="s">
        <v>120</v>
      </c>
      <c r="BL21" t="s">
        <v>102</v>
      </c>
      <c r="BM21" t="s">
        <v>67</v>
      </c>
      <c r="BO21" t="s">
        <v>69</v>
      </c>
      <c r="BY21" t="s">
        <v>121</v>
      </c>
      <c r="CA21" t="s">
        <v>104</v>
      </c>
      <c r="CC21" t="s">
        <v>79</v>
      </c>
      <c r="CJ21" t="s">
        <v>171</v>
      </c>
      <c r="CL21" t="s">
        <v>132</v>
      </c>
      <c r="CO21" t="s">
        <v>133</v>
      </c>
    </row>
    <row r="22" spans="1:93" x14ac:dyDescent="0.2">
      <c r="A22">
        <v>246</v>
      </c>
      <c r="B22">
        <v>11056065494</v>
      </c>
      <c r="D22" t="s">
        <v>13</v>
      </c>
      <c r="F22" t="s">
        <v>15</v>
      </c>
      <c r="J22" t="s">
        <v>92</v>
      </c>
      <c r="M22" t="s">
        <v>129</v>
      </c>
      <c r="P22" t="s">
        <v>94</v>
      </c>
      <c r="Q22" t="s">
        <v>95</v>
      </c>
      <c r="R22" t="s">
        <v>94</v>
      </c>
      <c r="S22" t="s">
        <v>94</v>
      </c>
      <c r="T22" t="s">
        <v>94</v>
      </c>
      <c r="U22" t="s">
        <v>96</v>
      </c>
      <c r="V22" t="s">
        <v>94</v>
      </c>
      <c r="W22" t="s">
        <v>94</v>
      </c>
      <c r="X22" t="s">
        <v>95</v>
      </c>
      <c r="Y22" t="s">
        <v>94</v>
      </c>
      <c r="Z22" t="s">
        <v>94</v>
      </c>
      <c r="AA22" t="s">
        <v>94</v>
      </c>
      <c r="AB22" t="s">
        <v>95</v>
      </c>
      <c r="AC22" t="s">
        <v>94</v>
      </c>
      <c r="AD22" t="s">
        <v>96</v>
      </c>
      <c r="AE22" t="s">
        <v>94</v>
      </c>
      <c r="AF22" t="s">
        <v>95</v>
      </c>
      <c r="AG22" t="s">
        <v>96</v>
      </c>
      <c r="AH22" t="s">
        <v>95</v>
      </c>
      <c r="AI22" t="s">
        <v>95</v>
      </c>
      <c r="AM22" t="s">
        <v>43</v>
      </c>
      <c r="AN22" t="s">
        <v>44</v>
      </c>
      <c r="AR22" t="s">
        <v>48</v>
      </c>
      <c r="AV22" t="s">
        <v>52</v>
      </c>
      <c r="BB22" t="s">
        <v>58</v>
      </c>
      <c r="BI22" t="s">
        <v>130</v>
      </c>
      <c r="BK22" t="s">
        <v>102</v>
      </c>
      <c r="BL22" t="s">
        <v>120</v>
      </c>
      <c r="BM22" t="s">
        <v>67</v>
      </c>
      <c r="BN22" t="s">
        <v>68</v>
      </c>
      <c r="BY22" t="s">
        <v>126</v>
      </c>
      <c r="CA22" t="s">
        <v>104</v>
      </c>
      <c r="CC22" t="s">
        <v>79</v>
      </c>
      <c r="CJ22" t="s">
        <v>105</v>
      </c>
      <c r="CL22" t="s">
        <v>106</v>
      </c>
      <c r="CM22" t="s">
        <v>177</v>
      </c>
      <c r="CO22" t="s">
        <v>133</v>
      </c>
    </row>
    <row r="23" spans="1:93" x14ac:dyDescent="0.2">
      <c r="A23">
        <v>233</v>
      </c>
      <c r="B23">
        <v>11056020120</v>
      </c>
      <c r="D23" t="s">
        <v>13</v>
      </c>
      <c r="F23" t="s">
        <v>15</v>
      </c>
      <c r="J23" t="s">
        <v>92</v>
      </c>
      <c r="M23" t="s">
        <v>109</v>
      </c>
      <c r="P23" t="s">
        <v>94</v>
      </c>
      <c r="Q23" t="s">
        <v>94</v>
      </c>
      <c r="R23" t="s">
        <v>94</v>
      </c>
      <c r="S23" t="s">
        <v>94</v>
      </c>
      <c r="T23" t="s">
        <v>94</v>
      </c>
      <c r="U23" t="s">
        <v>96</v>
      </c>
      <c r="V23" t="s">
        <v>94</v>
      </c>
      <c r="W23" t="s">
        <v>96</v>
      </c>
      <c r="X23" t="s">
        <v>96</v>
      </c>
      <c r="Y23" t="s">
        <v>94</v>
      </c>
      <c r="Z23" t="s">
        <v>96</v>
      </c>
      <c r="AA23" t="s">
        <v>94</v>
      </c>
      <c r="AB23" t="s">
        <v>94</v>
      </c>
      <c r="AC23" t="s">
        <v>94</v>
      </c>
      <c r="AD23" t="s">
        <v>96</v>
      </c>
      <c r="AE23" t="s">
        <v>97</v>
      </c>
      <c r="AF23" t="s">
        <v>96</v>
      </c>
      <c r="AG23" t="s">
        <v>97</v>
      </c>
      <c r="AH23" t="s">
        <v>96</v>
      </c>
      <c r="AI23" t="s">
        <v>95</v>
      </c>
      <c r="AJ23" t="s">
        <v>178</v>
      </c>
      <c r="AK23" t="s">
        <v>179</v>
      </c>
      <c r="AN23" t="s">
        <v>44</v>
      </c>
      <c r="AQ23" t="s">
        <v>47</v>
      </c>
      <c r="AR23" t="s">
        <v>48</v>
      </c>
      <c r="BC23" t="s">
        <v>59</v>
      </c>
      <c r="BE23" t="s">
        <v>61</v>
      </c>
      <c r="BG23" t="s">
        <v>180</v>
      </c>
      <c r="BI23" t="s">
        <v>83</v>
      </c>
      <c r="BK23" t="s">
        <v>151</v>
      </c>
      <c r="BL23" t="s">
        <v>151</v>
      </c>
      <c r="BV23" t="s">
        <v>181</v>
      </c>
      <c r="BY23" t="s">
        <v>83</v>
      </c>
      <c r="CA23" t="s">
        <v>83</v>
      </c>
      <c r="CC23" t="s">
        <v>79</v>
      </c>
      <c r="CJ23" t="s">
        <v>127</v>
      </c>
      <c r="CL23" t="s">
        <v>172</v>
      </c>
      <c r="CM23" t="s">
        <v>182</v>
      </c>
      <c r="CO23" t="s">
        <v>172</v>
      </c>
    </row>
    <row r="24" spans="1:93" x14ac:dyDescent="0.2">
      <c r="A24">
        <v>158</v>
      </c>
      <c r="B24">
        <v>11055130989</v>
      </c>
      <c r="C24" t="s">
        <v>12</v>
      </c>
      <c r="D24" t="s">
        <v>13</v>
      </c>
      <c r="F24" t="s">
        <v>15</v>
      </c>
      <c r="J24" t="s">
        <v>92</v>
      </c>
      <c r="M24" t="s">
        <v>109</v>
      </c>
      <c r="P24" t="s">
        <v>96</v>
      </c>
      <c r="Q24" t="s">
        <v>94</v>
      </c>
      <c r="R24" t="s">
        <v>96</v>
      </c>
      <c r="S24" t="s">
        <v>96</v>
      </c>
      <c r="T24" t="s">
        <v>96</v>
      </c>
      <c r="U24" t="s">
        <v>95</v>
      </c>
      <c r="V24" t="s">
        <v>96</v>
      </c>
      <c r="W24" t="s">
        <v>96</v>
      </c>
      <c r="X24" t="s">
        <v>96</v>
      </c>
      <c r="Y24" t="s">
        <v>96</v>
      </c>
      <c r="Z24" t="s">
        <v>96</v>
      </c>
      <c r="AA24" t="s">
        <v>96</v>
      </c>
      <c r="AB24" t="s">
        <v>96</v>
      </c>
      <c r="AC24" t="s">
        <v>95</v>
      </c>
      <c r="AD24" t="s">
        <v>94</v>
      </c>
      <c r="AE24" t="s">
        <v>95</v>
      </c>
      <c r="AF24" t="s">
        <v>95</v>
      </c>
      <c r="AG24" t="s">
        <v>96</v>
      </c>
      <c r="AH24" t="s">
        <v>96</v>
      </c>
      <c r="AI24" t="s">
        <v>95</v>
      </c>
      <c r="AJ24" t="s">
        <v>183</v>
      </c>
      <c r="AK24" t="s">
        <v>184</v>
      </c>
      <c r="AM24" t="s">
        <v>43</v>
      </c>
      <c r="AQ24" t="s">
        <v>47</v>
      </c>
      <c r="AX24" t="s">
        <v>54</v>
      </c>
      <c r="BG24" t="s">
        <v>185</v>
      </c>
      <c r="BI24" t="s">
        <v>130</v>
      </c>
      <c r="BK24" t="s">
        <v>102</v>
      </c>
      <c r="BL24" t="s">
        <v>102</v>
      </c>
      <c r="BN24" t="s">
        <v>68</v>
      </c>
      <c r="BO24" t="s">
        <v>69</v>
      </c>
      <c r="BY24" t="s">
        <v>126</v>
      </c>
      <c r="CA24" t="s">
        <v>104</v>
      </c>
      <c r="CC24" t="s">
        <v>79</v>
      </c>
      <c r="CJ24" t="s">
        <v>127</v>
      </c>
      <c r="CL24" t="s">
        <v>106</v>
      </c>
      <c r="CM24" t="s">
        <v>186</v>
      </c>
      <c r="CO24" t="s">
        <v>133</v>
      </c>
    </row>
    <row r="25" spans="1:93" x14ac:dyDescent="0.2">
      <c r="A25">
        <v>3076</v>
      </c>
      <c r="B25">
        <v>11151476446</v>
      </c>
      <c r="C25" t="s">
        <v>12</v>
      </c>
      <c r="D25" t="s">
        <v>13</v>
      </c>
      <c r="F25" t="s">
        <v>15</v>
      </c>
      <c r="J25" t="s">
        <v>187</v>
      </c>
      <c r="M25" t="s">
        <v>134</v>
      </c>
      <c r="P25" t="s">
        <v>94</v>
      </c>
      <c r="Q25" t="s">
        <v>94</v>
      </c>
      <c r="R25" t="s">
        <v>94</v>
      </c>
      <c r="S25" t="s">
        <v>94</v>
      </c>
      <c r="T25" t="s">
        <v>94</v>
      </c>
      <c r="U25" t="s">
        <v>94</v>
      </c>
      <c r="V25" t="s">
        <v>94</v>
      </c>
      <c r="W25" t="s">
        <v>94</v>
      </c>
      <c r="X25" t="s">
        <v>94</v>
      </c>
      <c r="Y25" t="s">
        <v>94</v>
      </c>
      <c r="Z25" t="s">
        <v>96</v>
      </c>
      <c r="AA25" t="s">
        <v>94</v>
      </c>
      <c r="AB25" t="s">
        <v>94</v>
      </c>
      <c r="AC25" t="s">
        <v>94</v>
      </c>
      <c r="AD25" t="s">
        <v>96</v>
      </c>
      <c r="AE25" t="s">
        <v>94</v>
      </c>
      <c r="AF25" t="s">
        <v>96</v>
      </c>
      <c r="AG25" t="s">
        <v>95</v>
      </c>
      <c r="AH25" t="s">
        <v>94</v>
      </c>
      <c r="AI25" t="s">
        <v>188</v>
      </c>
      <c r="AM25" t="s">
        <v>43</v>
      </c>
      <c r="AN25" t="s">
        <v>44</v>
      </c>
      <c r="AP25" t="s">
        <v>46</v>
      </c>
      <c r="AQ25" t="s">
        <v>47</v>
      </c>
      <c r="AR25" t="s">
        <v>48</v>
      </c>
      <c r="BI25" t="s">
        <v>130</v>
      </c>
      <c r="BK25" t="s">
        <v>102</v>
      </c>
      <c r="BL25" t="s">
        <v>120</v>
      </c>
      <c r="BM25" t="s">
        <v>67</v>
      </c>
      <c r="BO25" t="s">
        <v>69</v>
      </c>
      <c r="BY25" t="s">
        <v>131</v>
      </c>
      <c r="CA25" t="s">
        <v>104</v>
      </c>
      <c r="CC25" t="s">
        <v>79</v>
      </c>
      <c r="CJ25" t="s">
        <v>116</v>
      </c>
      <c r="CL25" t="s">
        <v>106</v>
      </c>
      <c r="CM25" t="s">
        <v>189</v>
      </c>
      <c r="CO25" t="s">
        <v>133</v>
      </c>
    </row>
    <row r="26" spans="1:93" x14ac:dyDescent="0.2">
      <c r="A26">
        <v>3021</v>
      </c>
      <c r="B26">
        <v>11150187105</v>
      </c>
      <c r="C26" t="s">
        <v>12</v>
      </c>
      <c r="F26" t="s">
        <v>15</v>
      </c>
      <c r="J26" t="s">
        <v>187</v>
      </c>
      <c r="M26" t="s">
        <v>134</v>
      </c>
      <c r="P26" t="s">
        <v>94</v>
      </c>
      <c r="Q26" t="s">
        <v>96</v>
      </c>
      <c r="R26" t="s">
        <v>94</v>
      </c>
      <c r="S26" t="s">
        <v>94</v>
      </c>
      <c r="T26" t="s">
        <v>96</v>
      </c>
      <c r="U26" t="s">
        <v>94</v>
      </c>
      <c r="V26" t="s">
        <v>94</v>
      </c>
      <c r="W26" t="s">
        <v>95</v>
      </c>
      <c r="X26" t="s">
        <v>95</v>
      </c>
      <c r="Y26" t="s">
        <v>96</v>
      </c>
      <c r="Z26" t="s">
        <v>96</v>
      </c>
      <c r="AA26" t="s">
        <v>95</v>
      </c>
      <c r="AB26" t="s">
        <v>96</v>
      </c>
      <c r="AC26" t="s">
        <v>95</v>
      </c>
      <c r="AD26" t="s">
        <v>95</v>
      </c>
      <c r="AE26" t="s">
        <v>95</v>
      </c>
      <c r="AF26" t="s">
        <v>96</v>
      </c>
      <c r="AG26" t="s">
        <v>95</v>
      </c>
      <c r="AH26" t="s">
        <v>96</v>
      </c>
      <c r="AI26" t="s">
        <v>188</v>
      </c>
      <c r="AM26" t="s">
        <v>43</v>
      </c>
      <c r="AO26" t="s">
        <v>45</v>
      </c>
      <c r="AP26" t="s">
        <v>46</v>
      </c>
      <c r="AR26" t="s">
        <v>48</v>
      </c>
      <c r="BC26" t="s">
        <v>59</v>
      </c>
      <c r="BI26" t="s">
        <v>130</v>
      </c>
      <c r="BK26" t="s">
        <v>102</v>
      </c>
      <c r="BL26" t="s">
        <v>102</v>
      </c>
      <c r="BO26" t="s">
        <v>69</v>
      </c>
      <c r="BP26" t="s">
        <v>70</v>
      </c>
      <c r="BQ26" t="s">
        <v>71</v>
      </c>
      <c r="BS26" t="s">
        <v>73</v>
      </c>
      <c r="BY26" t="s">
        <v>126</v>
      </c>
      <c r="CA26" t="s">
        <v>83</v>
      </c>
      <c r="CG26" t="s">
        <v>83</v>
      </c>
      <c r="CJ26" t="s">
        <v>127</v>
      </c>
      <c r="CL26" t="s">
        <v>172</v>
      </c>
      <c r="CO26" t="s">
        <v>108</v>
      </c>
    </row>
    <row r="27" spans="1:93" x14ac:dyDescent="0.2">
      <c r="A27">
        <v>2946</v>
      </c>
      <c r="B27">
        <v>11148235808</v>
      </c>
      <c r="C27" t="s">
        <v>12</v>
      </c>
      <c r="J27" t="s">
        <v>187</v>
      </c>
      <c r="M27" t="s">
        <v>109</v>
      </c>
      <c r="P27" t="s">
        <v>94</v>
      </c>
      <c r="Q27" t="s">
        <v>94</v>
      </c>
      <c r="R27" t="s">
        <v>94</v>
      </c>
      <c r="S27" t="s">
        <v>94</v>
      </c>
      <c r="T27" t="s">
        <v>96</v>
      </c>
      <c r="U27" t="s">
        <v>94</v>
      </c>
      <c r="V27" t="s">
        <v>96</v>
      </c>
      <c r="W27" t="s">
        <v>95</v>
      </c>
      <c r="X27" t="s">
        <v>94</v>
      </c>
      <c r="Y27" t="s">
        <v>96</v>
      </c>
      <c r="Z27" t="s">
        <v>96</v>
      </c>
      <c r="AA27" t="s">
        <v>94</v>
      </c>
      <c r="AB27" t="s">
        <v>96</v>
      </c>
      <c r="AC27" t="s">
        <v>94</v>
      </c>
      <c r="AD27" t="s">
        <v>96</v>
      </c>
      <c r="AE27" t="s">
        <v>96</v>
      </c>
      <c r="AF27" t="s">
        <v>188</v>
      </c>
      <c r="AG27" t="s">
        <v>96</v>
      </c>
      <c r="AH27" t="s">
        <v>188</v>
      </c>
      <c r="AI27" t="s">
        <v>95</v>
      </c>
      <c r="AJ27" t="s">
        <v>190</v>
      </c>
      <c r="AK27" t="s">
        <v>159</v>
      </c>
      <c r="AN27" t="s">
        <v>44</v>
      </c>
      <c r="AX27" t="s">
        <v>54</v>
      </c>
      <c r="BG27" t="s">
        <v>191</v>
      </c>
      <c r="BI27" t="s">
        <v>192</v>
      </c>
      <c r="BK27" t="s">
        <v>120</v>
      </c>
      <c r="BL27" t="s">
        <v>102</v>
      </c>
      <c r="BM27" t="s">
        <v>67</v>
      </c>
      <c r="BV27" t="s">
        <v>193</v>
      </c>
      <c r="BY27" t="s">
        <v>114</v>
      </c>
      <c r="CA27" t="s">
        <v>104</v>
      </c>
      <c r="CC27" t="s">
        <v>79</v>
      </c>
      <c r="CJ27" t="s">
        <v>105</v>
      </c>
      <c r="CL27" t="s">
        <v>172</v>
      </c>
      <c r="CM27" t="s">
        <v>152</v>
      </c>
      <c r="CO27" t="s">
        <v>108</v>
      </c>
    </row>
    <row r="28" spans="1:93" x14ac:dyDescent="0.2">
      <c r="A28">
        <v>2928</v>
      </c>
      <c r="B28">
        <v>11147874539</v>
      </c>
      <c r="C28" t="s">
        <v>12</v>
      </c>
      <c r="F28" t="s">
        <v>15</v>
      </c>
      <c r="J28" t="s">
        <v>187</v>
      </c>
      <c r="M28" t="s">
        <v>148</v>
      </c>
      <c r="P28" t="s">
        <v>96</v>
      </c>
      <c r="Q28" t="s">
        <v>94</v>
      </c>
      <c r="R28" t="s">
        <v>94</v>
      </c>
      <c r="S28" t="s">
        <v>96</v>
      </c>
      <c r="T28" t="s">
        <v>96</v>
      </c>
      <c r="U28" t="s">
        <v>96</v>
      </c>
      <c r="V28" t="s">
        <v>95</v>
      </c>
      <c r="W28" t="s">
        <v>95</v>
      </c>
      <c r="X28" t="s">
        <v>94</v>
      </c>
      <c r="Y28" t="s">
        <v>95</v>
      </c>
      <c r="Z28" t="s">
        <v>96</v>
      </c>
      <c r="AA28" t="s">
        <v>96</v>
      </c>
      <c r="AB28" t="s">
        <v>96</v>
      </c>
      <c r="AC28" t="s">
        <v>95</v>
      </c>
      <c r="AD28" t="s">
        <v>95</v>
      </c>
      <c r="AE28" t="s">
        <v>95</v>
      </c>
      <c r="AF28" t="s">
        <v>95</v>
      </c>
      <c r="AG28" t="s">
        <v>95</v>
      </c>
      <c r="AH28" t="s">
        <v>95</v>
      </c>
      <c r="AI28" t="s">
        <v>95</v>
      </c>
      <c r="AJ28" t="s">
        <v>194</v>
      </c>
      <c r="AK28" t="s">
        <v>195</v>
      </c>
      <c r="AO28" t="s">
        <v>45</v>
      </c>
      <c r="AP28" t="s">
        <v>46</v>
      </c>
      <c r="AQ28" t="s">
        <v>47</v>
      </c>
      <c r="AR28" t="s">
        <v>48</v>
      </c>
      <c r="AY28" t="s">
        <v>55</v>
      </c>
      <c r="BG28" t="s">
        <v>196</v>
      </c>
      <c r="BI28" t="s">
        <v>113</v>
      </c>
      <c r="BK28" t="s">
        <v>120</v>
      </c>
      <c r="BL28" t="s">
        <v>151</v>
      </c>
      <c r="BM28" t="s">
        <v>67</v>
      </c>
      <c r="BN28" t="s">
        <v>68</v>
      </c>
      <c r="BO28" t="s">
        <v>69</v>
      </c>
      <c r="BY28" t="s">
        <v>126</v>
      </c>
      <c r="CA28" t="s">
        <v>115</v>
      </c>
      <c r="CC28" t="s">
        <v>79</v>
      </c>
      <c r="CJ28" t="s">
        <v>116</v>
      </c>
      <c r="CL28" t="s">
        <v>132</v>
      </c>
      <c r="CM28" t="s">
        <v>197</v>
      </c>
      <c r="CO28" t="s">
        <v>133</v>
      </c>
    </row>
    <row r="29" spans="1:93" x14ac:dyDescent="0.2">
      <c r="A29">
        <v>2927</v>
      </c>
      <c r="B29">
        <v>11147789550</v>
      </c>
      <c r="C29" t="s">
        <v>12</v>
      </c>
      <c r="J29" t="s">
        <v>187</v>
      </c>
      <c r="M29" t="s">
        <v>109</v>
      </c>
      <c r="P29" t="s">
        <v>94</v>
      </c>
      <c r="Q29" t="s">
        <v>94</v>
      </c>
      <c r="R29" t="s">
        <v>94</v>
      </c>
      <c r="S29" t="s">
        <v>96</v>
      </c>
      <c r="T29" t="s">
        <v>96</v>
      </c>
      <c r="U29" t="s">
        <v>96</v>
      </c>
      <c r="V29" t="s">
        <v>95</v>
      </c>
      <c r="W29" t="s">
        <v>96</v>
      </c>
      <c r="X29" t="s">
        <v>96</v>
      </c>
      <c r="Y29" t="s">
        <v>95</v>
      </c>
      <c r="Z29" t="s">
        <v>96</v>
      </c>
      <c r="AA29" t="s">
        <v>94</v>
      </c>
      <c r="AB29" t="s">
        <v>94</v>
      </c>
      <c r="AC29" t="s">
        <v>95</v>
      </c>
      <c r="AD29" t="s">
        <v>95</v>
      </c>
      <c r="AE29" t="s">
        <v>96</v>
      </c>
      <c r="AF29" t="s">
        <v>95</v>
      </c>
      <c r="AG29" t="s">
        <v>97</v>
      </c>
      <c r="AH29" t="s">
        <v>95</v>
      </c>
      <c r="AI29" t="s">
        <v>97</v>
      </c>
      <c r="AN29" t="s">
        <v>44</v>
      </c>
      <c r="AP29" t="s">
        <v>46</v>
      </c>
      <c r="AQ29" t="s">
        <v>47</v>
      </c>
      <c r="AZ29" t="s">
        <v>56</v>
      </c>
      <c r="BA29" t="s">
        <v>57</v>
      </c>
      <c r="BI29" t="s">
        <v>130</v>
      </c>
      <c r="BK29" t="s">
        <v>102</v>
      </c>
      <c r="BL29" t="s">
        <v>102</v>
      </c>
      <c r="BO29" t="s">
        <v>69</v>
      </c>
      <c r="BY29" t="s">
        <v>126</v>
      </c>
      <c r="CA29" t="s">
        <v>104</v>
      </c>
      <c r="CC29" t="s">
        <v>79</v>
      </c>
      <c r="CJ29" t="s">
        <v>116</v>
      </c>
      <c r="CL29" t="s">
        <v>106</v>
      </c>
      <c r="CO29" t="s">
        <v>133</v>
      </c>
    </row>
    <row r="30" spans="1:93" x14ac:dyDescent="0.2">
      <c r="A30">
        <v>2906</v>
      </c>
      <c r="B30">
        <v>11147254042</v>
      </c>
      <c r="C30" t="s">
        <v>12</v>
      </c>
      <c r="D30" t="s">
        <v>13</v>
      </c>
      <c r="F30" t="s">
        <v>15</v>
      </c>
      <c r="J30" t="s">
        <v>187</v>
      </c>
      <c r="M30" t="s">
        <v>134</v>
      </c>
      <c r="P30" t="s">
        <v>94</v>
      </c>
      <c r="Q30" t="s">
        <v>94</v>
      </c>
      <c r="R30" t="s">
        <v>94</v>
      </c>
      <c r="S30" t="s">
        <v>94</v>
      </c>
      <c r="T30" t="s">
        <v>96</v>
      </c>
      <c r="U30" t="s">
        <v>96</v>
      </c>
      <c r="V30" t="s">
        <v>96</v>
      </c>
      <c r="W30" t="s">
        <v>94</v>
      </c>
      <c r="X30" t="s">
        <v>94</v>
      </c>
      <c r="Y30" t="s">
        <v>94</v>
      </c>
      <c r="Z30" t="s">
        <v>94</v>
      </c>
      <c r="AA30" t="s">
        <v>94</v>
      </c>
      <c r="AB30" t="s">
        <v>94</v>
      </c>
      <c r="AC30" t="s">
        <v>94</v>
      </c>
      <c r="AD30" t="s">
        <v>97</v>
      </c>
      <c r="AE30" t="s">
        <v>96</v>
      </c>
      <c r="AF30" t="s">
        <v>95</v>
      </c>
      <c r="AG30" t="s">
        <v>94</v>
      </c>
      <c r="AH30" t="s">
        <v>95</v>
      </c>
      <c r="AI30" t="s">
        <v>95</v>
      </c>
      <c r="AJ30" t="s">
        <v>198</v>
      </c>
      <c r="AK30" t="s">
        <v>199</v>
      </c>
      <c r="AN30" t="s">
        <v>44</v>
      </c>
      <c r="AO30" t="s">
        <v>45</v>
      </c>
      <c r="AQ30" t="s">
        <v>47</v>
      </c>
      <c r="AR30" t="s">
        <v>48</v>
      </c>
      <c r="AY30" t="s">
        <v>55</v>
      </c>
      <c r="BG30" t="s">
        <v>200</v>
      </c>
      <c r="BI30" t="s">
        <v>113</v>
      </c>
      <c r="BK30" t="s">
        <v>143</v>
      </c>
      <c r="BL30" t="s">
        <v>102</v>
      </c>
      <c r="BO30" t="s">
        <v>69</v>
      </c>
      <c r="BP30" t="s">
        <v>70</v>
      </c>
      <c r="BY30" t="s">
        <v>121</v>
      </c>
      <c r="CA30" t="s">
        <v>104</v>
      </c>
      <c r="CC30" t="s">
        <v>79</v>
      </c>
      <c r="CJ30" t="s">
        <v>127</v>
      </c>
      <c r="CL30" t="s">
        <v>106</v>
      </c>
      <c r="CM30" t="s">
        <v>201</v>
      </c>
      <c r="CO30" t="s">
        <v>133</v>
      </c>
    </row>
    <row r="31" spans="1:93" x14ac:dyDescent="0.2">
      <c r="A31">
        <v>2900</v>
      </c>
      <c r="B31">
        <v>11147071076</v>
      </c>
      <c r="C31" t="s">
        <v>12</v>
      </c>
      <c r="D31" t="s">
        <v>13</v>
      </c>
      <c r="F31" t="s">
        <v>15</v>
      </c>
      <c r="J31" t="s">
        <v>187</v>
      </c>
      <c r="M31" t="s">
        <v>134</v>
      </c>
      <c r="P31" t="s">
        <v>94</v>
      </c>
      <c r="Q31" t="s">
        <v>94</v>
      </c>
      <c r="R31" t="s">
        <v>94</v>
      </c>
      <c r="S31" t="s">
        <v>94</v>
      </c>
      <c r="T31" t="s">
        <v>94</v>
      </c>
      <c r="U31" t="s">
        <v>94</v>
      </c>
      <c r="V31" t="s">
        <v>96</v>
      </c>
      <c r="W31" t="s">
        <v>96</v>
      </c>
      <c r="X31" t="s">
        <v>96</v>
      </c>
      <c r="Y31" t="s">
        <v>95</v>
      </c>
      <c r="Z31" t="s">
        <v>96</v>
      </c>
      <c r="AA31" t="s">
        <v>96</v>
      </c>
      <c r="AB31" t="s">
        <v>96</v>
      </c>
      <c r="AC31" t="s">
        <v>95</v>
      </c>
      <c r="AD31" t="s">
        <v>95</v>
      </c>
      <c r="AE31" t="s">
        <v>96</v>
      </c>
      <c r="AF31" t="s">
        <v>95</v>
      </c>
      <c r="AG31" t="s">
        <v>95</v>
      </c>
      <c r="AH31" t="s">
        <v>95</v>
      </c>
      <c r="AI31" t="s">
        <v>97</v>
      </c>
      <c r="AQ31" t="s">
        <v>47</v>
      </c>
      <c r="BI31" t="s">
        <v>113</v>
      </c>
      <c r="BK31" t="s">
        <v>120</v>
      </c>
      <c r="BL31" t="s">
        <v>102</v>
      </c>
      <c r="BM31" t="s">
        <v>67</v>
      </c>
      <c r="BN31" t="s">
        <v>68</v>
      </c>
      <c r="BP31" t="s">
        <v>70</v>
      </c>
      <c r="BY31" t="s">
        <v>121</v>
      </c>
      <c r="CA31" t="s">
        <v>104</v>
      </c>
      <c r="CC31" t="s">
        <v>79</v>
      </c>
      <c r="CJ31" t="s">
        <v>116</v>
      </c>
      <c r="CL31" t="s">
        <v>172</v>
      </c>
      <c r="CM31" t="s">
        <v>202</v>
      </c>
      <c r="CO31" t="s">
        <v>133</v>
      </c>
    </row>
    <row r="32" spans="1:93" x14ac:dyDescent="0.2">
      <c r="A32">
        <v>2847</v>
      </c>
      <c r="B32">
        <v>11143896026</v>
      </c>
      <c r="C32" t="s">
        <v>12</v>
      </c>
      <c r="D32" t="s">
        <v>13</v>
      </c>
      <c r="F32" t="s">
        <v>15</v>
      </c>
      <c r="J32" t="s">
        <v>187</v>
      </c>
      <c r="M32" t="s">
        <v>134</v>
      </c>
      <c r="P32" t="s">
        <v>94</v>
      </c>
      <c r="Q32" t="s">
        <v>94</v>
      </c>
      <c r="R32" t="s">
        <v>96</v>
      </c>
      <c r="S32" t="s">
        <v>96</v>
      </c>
      <c r="T32" t="s">
        <v>94</v>
      </c>
      <c r="U32" t="s">
        <v>95</v>
      </c>
      <c r="V32" t="s">
        <v>94</v>
      </c>
      <c r="W32" t="s">
        <v>95</v>
      </c>
      <c r="X32" t="s">
        <v>96</v>
      </c>
      <c r="Y32" t="s">
        <v>94</v>
      </c>
      <c r="Z32" t="s">
        <v>96</v>
      </c>
      <c r="AA32" t="s">
        <v>96</v>
      </c>
      <c r="AB32" t="s">
        <v>95</v>
      </c>
      <c r="AC32" t="s">
        <v>96</v>
      </c>
      <c r="AD32" t="s">
        <v>94</v>
      </c>
      <c r="AE32" t="s">
        <v>96</v>
      </c>
      <c r="AF32" t="s">
        <v>95</v>
      </c>
      <c r="AG32" t="s">
        <v>95</v>
      </c>
      <c r="AH32" t="s">
        <v>96</v>
      </c>
      <c r="AI32" t="s">
        <v>97</v>
      </c>
      <c r="AJ32" t="s">
        <v>203</v>
      </c>
      <c r="AK32" t="s">
        <v>204</v>
      </c>
      <c r="AN32" t="s">
        <v>44</v>
      </c>
      <c r="AQ32" t="s">
        <v>47</v>
      </c>
      <c r="AS32" t="s">
        <v>49</v>
      </c>
      <c r="AU32" t="s">
        <v>51</v>
      </c>
      <c r="AV32" t="s">
        <v>52</v>
      </c>
      <c r="BI32" t="s">
        <v>130</v>
      </c>
      <c r="BK32" t="s">
        <v>102</v>
      </c>
      <c r="BL32" t="s">
        <v>102</v>
      </c>
      <c r="BM32" t="s">
        <v>67</v>
      </c>
      <c r="BN32" t="s">
        <v>68</v>
      </c>
      <c r="BP32" t="s">
        <v>70</v>
      </c>
      <c r="BY32" t="s">
        <v>121</v>
      </c>
      <c r="CA32" t="s">
        <v>104</v>
      </c>
      <c r="CC32" t="s">
        <v>79</v>
      </c>
      <c r="CJ32" t="s">
        <v>171</v>
      </c>
      <c r="CL32" t="s">
        <v>106</v>
      </c>
      <c r="CO32" t="s">
        <v>133</v>
      </c>
    </row>
    <row r="33" spans="1:93" x14ac:dyDescent="0.2">
      <c r="A33">
        <v>2845</v>
      </c>
      <c r="B33">
        <v>11143873128</v>
      </c>
      <c r="C33" t="s">
        <v>12</v>
      </c>
      <c r="D33" t="s">
        <v>13</v>
      </c>
      <c r="J33" t="s">
        <v>187</v>
      </c>
      <c r="M33" t="s">
        <v>93</v>
      </c>
      <c r="P33" t="s">
        <v>94</v>
      </c>
      <c r="Q33" t="s">
        <v>94</v>
      </c>
      <c r="R33" t="s">
        <v>94</v>
      </c>
      <c r="S33" t="s">
        <v>94</v>
      </c>
      <c r="T33" t="s">
        <v>94</v>
      </c>
      <c r="U33" t="s">
        <v>96</v>
      </c>
      <c r="V33" t="s">
        <v>96</v>
      </c>
      <c r="W33" t="s">
        <v>94</v>
      </c>
      <c r="X33" t="s">
        <v>96</v>
      </c>
      <c r="Y33" t="s">
        <v>94</v>
      </c>
      <c r="Z33" t="s">
        <v>95</v>
      </c>
      <c r="AA33" t="s">
        <v>95</v>
      </c>
      <c r="AB33" t="s">
        <v>96</v>
      </c>
      <c r="AC33" t="s">
        <v>188</v>
      </c>
      <c r="AD33" t="s">
        <v>96</v>
      </c>
      <c r="AE33" t="s">
        <v>95</v>
      </c>
      <c r="AF33" t="s">
        <v>96</v>
      </c>
      <c r="AG33" t="s">
        <v>95</v>
      </c>
      <c r="AH33" t="s">
        <v>96</v>
      </c>
      <c r="AI33" t="s">
        <v>188</v>
      </c>
      <c r="AO33" t="s">
        <v>45</v>
      </c>
      <c r="AS33" t="s">
        <v>49</v>
      </c>
      <c r="AU33" t="s">
        <v>51</v>
      </c>
      <c r="AY33" t="s">
        <v>55</v>
      </c>
      <c r="BC33" t="s">
        <v>59</v>
      </c>
      <c r="BI33" t="s">
        <v>130</v>
      </c>
      <c r="BK33" t="s">
        <v>102</v>
      </c>
      <c r="BL33" t="s">
        <v>143</v>
      </c>
      <c r="BM33" t="s">
        <v>67</v>
      </c>
      <c r="BP33" t="s">
        <v>70</v>
      </c>
      <c r="BS33" t="s">
        <v>73</v>
      </c>
      <c r="BT33" t="s">
        <v>74</v>
      </c>
      <c r="BU33" t="s">
        <v>75</v>
      </c>
      <c r="BY33" t="s">
        <v>121</v>
      </c>
      <c r="CA33" t="s">
        <v>115</v>
      </c>
      <c r="CC33" t="s">
        <v>79</v>
      </c>
      <c r="CJ33" t="s">
        <v>127</v>
      </c>
      <c r="CL33" t="s">
        <v>132</v>
      </c>
      <c r="CO33" t="s">
        <v>108</v>
      </c>
    </row>
    <row r="34" spans="1:93" x14ac:dyDescent="0.2">
      <c r="A34">
        <v>2838</v>
      </c>
      <c r="B34">
        <v>11143327226</v>
      </c>
      <c r="C34" t="s">
        <v>12</v>
      </c>
      <c r="D34" t="s">
        <v>13</v>
      </c>
      <c r="F34" t="s">
        <v>15</v>
      </c>
      <c r="H34" t="s">
        <v>166</v>
      </c>
      <c r="J34" t="s">
        <v>187</v>
      </c>
      <c r="M34" t="s">
        <v>109</v>
      </c>
      <c r="P34" t="s">
        <v>94</v>
      </c>
      <c r="Q34" t="s">
        <v>94</v>
      </c>
      <c r="R34" t="s">
        <v>94</v>
      </c>
      <c r="S34" t="s">
        <v>94</v>
      </c>
      <c r="T34" t="s">
        <v>94</v>
      </c>
      <c r="U34" t="s">
        <v>94</v>
      </c>
      <c r="V34" t="s">
        <v>96</v>
      </c>
      <c r="W34" t="s">
        <v>96</v>
      </c>
      <c r="X34" t="s">
        <v>94</v>
      </c>
      <c r="Y34" t="s">
        <v>96</v>
      </c>
      <c r="Z34" t="s">
        <v>96</v>
      </c>
      <c r="AA34" t="s">
        <v>94</v>
      </c>
      <c r="AB34" t="s">
        <v>96</v>
      </c>
      <c r="AC34" t="s">
        <v>96</v>
      </c>
      <c r="AD34" t="s">
        <v>94</v>
      </c>
      <c r="AE34" t="s">
        <v>94</v>
      </c>
      <c r="AF34" t="s">
        <v>96</v>
      </c>
      <c r="AG34" t="s">
        <v>94</v>
      </c>
      <c r="AH34" t="s">
        <v>96</v>
      </c>
      <c r="AI34" t="s">
        <v>96</v>
      </c>
      <c r="AN34" t="s">
        <v>44</v>
      </c>
      <c r="AU34" t="s">
        <v>51</v>
      </c>
      <c r="AZ34" t="s">
        <v>56</v>
      </c>
      <c r="BA34" t="s">
        <v>57</v>
      </c>
      <c r="BC34" t="s">
        <v>59</v>
      </c>
      <c r="BG34" t="s">
        <v>205</v>
      </c>
      <c r="BI34" t="s">
        <v>113</v>
      </c>
      <c r="BK34" t="s">
        <v>102</v>
      </c>
      <c r="BL34" t="s">
        <v>102</v>
      </c>
      <c r="BM34" t="s">
        <v>67</v>
      </c>
      <c r="BO34" t="s">
        <v>69</v>
      </c>
      <c r="BW34" t="s">
        <v>76</v>
      </c>
      <c r="BY34" t="s">
        <v>126</v>
      </c>
      <c r="CA34" t="s">
        <v>104</v>
      </c>
      <c r="CC34" t="s">
        <v>79</v>
      </c>
      <c r="CJ34" t="s">
        <v>127</v>
      </c>
      <c r="CL34" t="s">
        <v>106</v>
      </c>
      <c r="CM34" t="s">
        <v>206</v>
      </c>
      <c r="CO34" t="s">
        <v>108</v>
      </c>
    </row>
    <row r="35" spans="1:93" x14ac:dyDescent="0.2">
      <c r="A35">
        <v>2775</v>
      </c>
      <c r="B35">
        <v>11140114792</v>
      </c>
      <c r="C35" t="s">
        <v>12</v>
      </c>
      <c r="J35" t="s">
        <v>187</v>
      </c>
      <c r="M35" t="s">
        <v>207</v>
      </c>
      <c r="P35" t="s">
        <v>94</v>
      </c>
      <c r="Q35" t="s">
        <v>94</v>
      </c>
      <c r="R35" t="s">
        <v>94</v>
      </c>
      <c r="S35" t="s">
        <v>94</v>
      </c>
      <c r="T35" t="s">
        <v>94</v>
      </c>
      <c r="U35" t="s">
        <v>96</v>
      </c>
      <c r="V35" t="s">
        <v>94</v>
      </c>
      <c r="W35" t="s">
        <v>97</v>
      </c>
      <c r="X35" t="s">
        <v>96</v>
      </c>
      <c r="Y35" t="s">
        <v>96</v>
      </c>
      <c r="Z35" t="s">
        <v>95</v>
      </c>
      <c r="AA35" t="s">
        <v>94</v>
      </c>
      <c r="AB35" t="s">
        <v>96</v>
      </c>
      <c r="AC35" t="s">
        <v>95</v>
      </c>
      <c r="AD35" t="s">
        <v>96</v>
      </c>
      <c r="AE35" t="s">
        <v>96</v>
      </c>
      <c r="AF35" t="s">
        <v>96</v>
      </c>
      <c r="AG35" t="s">
        <v>95</v>
      </c>
      <c r="AH35" t="s">
        <v>95</v>
      </c>
      <c r="AI35" t="s">
        <v>188</v>
      </c>
      <c r="AJ35" t="s">
        <v>208</v>
      </c>
      <c r="AK35" t="s">
        <v>209</v>
      </c>
      <c r="AN35" t="s">
        <v>44</v>
      </c>
      <c r="BG35" t="s">
        <v>210</v>
      </c>
      <c r="BI35" t="s">
        <v>130</v>
      </c>
      <c r="BK35" t="s">
        <v>102</v>
      </c>
      <c r="BL35" t="s">
        <v>102</v>
      </c>
      <c r="BM35" t="s">
        <v>67</v>
      </c>
      <c r="BN35" t="s">
        <v>68</v>
      </c>
      <c r="BO35" t="s">
        <v>69</v>
      </c>
      <c r="BS35" t="s">
        <v>73</v>
      </c>
      <c r="BY35" t="s">
        <v>121</v>
      </c>
      <c r="CA35" t="s">
        <v>104</v>
      </c>
      <c r="CC35" t="s">
        <v>79</v>
      </c>
      <c r="CJ35" t="s">
        <v>171</v>
      </c>
      <c r="CL35" t="s">
        <v>106</v>
      </c>
      <c r="CO35" t="s">
        <v>133</v>
      </c>
    </row>
    <row r="36" spans="1:93" x14ac:dyDescent="0.2">
      <c r="A36">
        <v>2765</v>
      </c>
      <c r="B36">
        <v>11139219892</v>
      </c>
      <c r="C36" t="s">
        <v>12</v>
      </c>
      <c r="D36" t="s">
        <v>13</v>
      </c>
      <c r="F36" t="s">
        <v>15</v>
      </c>
      <c r="J36" t="s">
        <v>187</v>
      </c>
      <c r="M36" t="s">
        <v>134</v>
      </c>
      <c r="P36" t="s">
        <v>94</v>
      </c>
      <c r="Q36" t="s">
        <v>94</v>
      </c>
      <c r="R36" t="s">
        <v>94</v>
      </c>
      <c r="S36" t="s">
        <v>94</v>
      </c>
      <c r="T36" t="s">
        <v>94</v>
      </c>
      <c r="U36" t="s">
        <v>96</v>
      </c>
      <c r="V36" t="s">
        <v>94</v>
      </c>
      <c r="W36" t="s">
        <v>94</v>
      </c>
      <c r="X36" t="s">
        <v>94</v>
      </c>
      <c r="Y36" t="s">
        <v>94</v>
      </c>
      <c r="Z36" t="s">
        <v>94</v>
      </c>
      <c r="AA36" t="s">
        <v>94</v>
      </c>
      <c r="AB36" t="s">
        <v>94</v>
      </c>
      <c r="AC36" t="s">
        <v>94</v>
      </c>
      <c r="AD36" t="s">
        <v>94</v>
      </c>
      <c r="AE36" t="s">
        <v>94</v>
      </c>
      <c r="AF36" t="s">
        <v>94</v>
      </c>
      <c r="AG36" t="s">
        <v>94</v>
      </c>
      <c r="AH36" t="s">
        <v>95</v>
      </c>
      <c r="AI36" t="s">
        <v>95</v>
      </c>
      <c r="AJ36" t="s">
        <v>211</v>
      </c>
      <c r="AK36" t="s">
        <v>212</v>
      </c>
      <c r="AM36" t="s">
        <v>43</v>
      </c>
      <c r="AN36" t="s">
        <v>44</v>
      </c>
      <c r="AO36" t="s">
        <v>45</v>
      </c>
      <c r="AQ36" t="s">
        <v>47</v>
      </c>
      <c r="AX36" t="s">
        <v>54</v>
      </c>
      <c r="BG36" t="s">
        <v>213</v>
      </c>
      <c r="BI36" t="s">
        <v>113</v>
      </c>
      <c r="BK36" t="s">
        <v>151</v>
      </c>
      <c r="BL36" t="s">
        <v>151</v>
      </c>
      <c r="BM36" t="s">
        <v>67</v>
      </c>
      <c r="BO36" t="s">
        <v>69</v>
      </c>
      <c r="BY36" t="s">
        <v>114</v>
      </c>
      <c r="CA36" t="s">
        <v>104</v>
      </c>
      <c r="CC36" t="s">
        <v>79</v>
      </c>
      <c r="CJ36" t="s">
        <v>116</v>
      </c>
      <c r="CL36" t="s">
        <v>172</v>
      </c>
      <c r="CM36" t="s">
        <v>152</v>
      </c>
      <c r="CO36" t="s">
        <v>108</v>
      </c>
    </row>
    <row r="37" spans="1:93" x14ac:dyDescent="0.2">
      <c r="A37">
        <v>2749</v>
      </c>
      <c r="B37">
        <v>11138878833</v>
      </c>
      <c r="C37" t="s">
        <v>12</v>
      </c>
      <c r="D37" t="s">
        <v>13</v>
      </c>
      <c r="J37" t="s">
        <v>187</v>
      </c>
      <c r="M37" t="s">
        <v>109</v>
      </c>
      <c r="P37" t="s">
        <v>96</v>
      </c>
      <c r="Q37" t="s">
        <v>94</v>
      </c>
      <c r="R37" t="s">
        <v>94</v>
      </c>
      <c r="S37" t="s">
        <v>94</v>
      </c>
      <c r="T37" t="s">
        <v>94</v>
      </c>
      <c r="U37" t="s">
        <v>96</v>
      </c>
      <c r="V37" t="s">
        <v>96</v>
      </c>
      <c r="W37" t="s">
        <v>96</v>
      </c>
      <c r="X37" t="s">
        <v>95</v>
      </c>
      <c r="Y37" t="s">
        <v>94</v>
      </c>
      <c r="Z37" t="s">
        <v>96</v>
      </c>
      <c r="AA37" t="s">
        <v>94</v>
      </c>
      <c r="AB37" t="s">
        <v>96</v>
      </c>
      <c r="AC37" t="s">
        <v>96</v>
      </c>
      <c r="AD37" t="s">
        <v>96</v>
      </c>
      <c r="AE37" t="s">
        <v>95</v>
      </c>
      <c r="AF37" t="s">
        <v>96</v>
      </c>
      <c r="AG37" t="s">
        <v>94</v>
      </c>
      <c r="AH37" t="s">
        <v>95</v>
      </c>
      <c r="AI37" t="s">
        <v>188</v>
      </c>
      <c r="AJ37" t="s">
        <v>214</v>
      </c>
      <c r="AK37" t="s">
        <v>215</v>
      </c>
      <c r="AN37" t="s">
        <v>44</v>
      </c>
      <c r="AP37" t="s">
        <v>46</v>
      </c>
      <c r="AR37" t="s">
        <v>48</v>
      </c>
      <c r="BA37" t="s">
        <v>57</v>
      </c>
      <c r="BE37" t="s">
        <v>61</v>
      </c>
      <c r="BG37" t="s">
        <v>216</v>
      </c>
      <c r="BI37" t="s">
        <v>101</v>
      </c>
      <c r="BK37" t="s">
        <v>151</v>
      </c>
      <c r="BL37" t="s">
        <v>120</v>
      </c>
      <c r="BM37" t="s">
        <v>67</v>
      </c>
      <c r="BY37" t="s">
        <v>126</v>
      </c>
      <c r="CA37" t="s">
        <v>115</v>
      </c>
      <c r="CC37" t="s">
        <v>79</v>
      </c>
      <c r="CJ37" t="s">
        <v>127</v>
      </c>
      <c r="CL37" t="s">
        <v>106</v>
      </c>
      <c r="CM37" t="s">
        <v>217</v>
      </c>
      <c r="CO37" t="s">
        <v>133</v>
      </c>
    </row>
    <row r="38" spans="1:93" x14ac:dyDescent="0.2">
      <c r="A38">
        <v>2748</v>
      </c>
      <c r="B38">
        <v>11138872209</v>
      </c>
      <c r="C38" t="s">
        <v>12</v>
      </c>
      <c r="D38" t="s">
        <v>13</v>
      </c>
      <c r="F38" t="s">
        <v>15</v>
      </c>
      <c r="J38" t="s">
        <v>187</v>
      </c>
      <c r="M38" t="s">
        <v>118</v>
      </c>
      <c r="P38" t="s">
        <v>94</v>
      </c>
      <c r="Q38" t="s">
        <v>94</v>
      </c>
      <c r="R38" t="s">
        <v>94</v>
      </c>
      <c r="S38" t="s">
        <v>94</v>
      </c>
      <c r="T38" t="s">
        <v>94</v>
      </c>
      <c r="U38" t="s">
        <v>94</v>
      </c>
      <c r="V38" t="s">
        <v>94</v>
      </c>
      <c r="W38" t="s">
        <v>96</v>
      </c>
      <c r="X38" t="s">
        <v>94</v>
      </c>
      <c r="Y38" t="s">
        <v>95</v>
      </c>
      <c r="Z38" t="s">
        <v>95</v>
      </c>
      <c r="AA38" t="s">
        <v>96</v>
      </c>
      <c r="AB38" t="s">
        <v>94</v>
      </c>
      <c r="AC38" t="s">
        <v>94</v>
      </c>
      <c r="AD38" t="s">
        <v>95</v>
      </c>
      <c r="AE38" t="s">
        <v>95</v>
      </c>
      <c r="AF38" t="s">
        <v>96</v>
      </c>
      <c r="AG38" t="s">
        <v>94</v>
      </c>
      <c r="AH38" t="s">
        <v>97</v>
      </c>
      <c r="AI38" t="s">
        <v>95</v>
      </c>
      <c r="AJ38" t="s">
        <v>218</v>
      </c>
      <c r="AK38" t="s">
        <v>219</v>
      </c>
      <c r="AO38" t="s">
        <v>45</v>
      </c>
      <c r="AP38" t="s">
        <v>46</v>
      </c>
      <c r="BA38" t="s">
        <v>57</v>
      </c>
      <c r="BB38" t="s">
        <v>58</v>
      </c>
      <c r="BG38" t="s">
        <v>220</v>
      </c>
      <c r="BI38" t="s">
        <v>192</v>
      </c>
      <c r="BK38" t="s">
        <v>143</v>
      </c>
      <c r="BL38" t="s">
        <v>102</v>
      </c>
      <c r="BM38" t="s">
        <v>67</v>
      </c>
      <c r="BN38" t="s">
        <v>68</v>
      </c>
      <c r="BY38" t="s">
        <v>121</v>
      </c>
      <c r="CA38" t="s">
        <v>104</v>
      </c>
      <c r="CC38" t="s">
        <v>79</v>
      </c>
      <c r="CJ38" t="s">
        <v>127</v>
      </c>
      <c r="CL38" t="s">
        <v>172</v>
      </c>
      <c r="CM38" t="s">
        <v>221</v>
      </c>
      <c r="CO38" t="s">
        <v>133</v>
      </c>
    </row>
    <row r="39" spans="1:93" x14ac:dyDescent="0.2">
      <c r="A39">
        <v>2674</v>
      </c>
      <c r="B39">
        <v>11137988666</v>
      </c>
      <c r="C39" t="s">
        <v>12</v>
      </c>
      <c r="D39" t="s">
        <v>13</v>
      </c>
      <c r="F39" t="s">
        <v>15</v>
      </c>
      <c r="J39" t="s">
        <v>187</v>
      </c>
      <c r="M39" t="s">
        <v>134</v>
      </c>
      <c r="P39" t="s">
        <v>94</v>
      </c>
      <c r="Q39" t="s">
        <v>94</v>
      </c>
      <c r="R39" t="s">
        <v>96</v>
      </c>
      <c r="S39" t="s">
        <v>94</v>
      </c>
      <c r="T39" t="s">
        <v>94</v>
      </c>
      <c r="U39" t="s">
        <v>96</v>
      </c>
      <c r="V39" t="s">
        <v>94</v>
      </c>
      <c r="W39" t="s">
        <v>94</v>
      </c>
      <c r="X39" t="s">
        <v>94</v>
      </c>
      <c r="Y39" t="s">
        <v>94</v>
      </c>
      <c r="Z39" t="s">
        <v>94</v>
      </c>
      <c r="AA39" t="s">
        <v>94</v>
      </c>
      <c r="AB39" t="s">
        <v>96</v>
      </c>
      <c r="AC39" t="s">
        <v>96</v>
      </c>
      <c r="AD39" t="s">
        <v>94</v>
      </c>
      <c r="AE39" t="s">
        <v>96</v>
      </c>
      <c r="AF39" t="s">
        <v>96</v>
      </c>
      <c r="AG39" t="s">
        <v>96</v>
      </c>
      <c r="AH39" t="s">
        <v>96</v>
      </c>
      <c r="AI39" t="s">
        <v>96</v>
      </c>
      <c r="AM39" t="s">
        <v>43</v>
      </c>
      <c r="AN39" t="s">
        <v>44</v>
      </c>
      <c r="AR39" t="s">
        <v>48</v>
      </c>
      <c r="BB39" t="s">
        <v>58</v>
      </c>
      <c r="BI39" t="s">
        <v>101</v>
      </c>
      <c r="BK39" t="s">
        <v>120</v>
      </c>
      <c r="BL39" t="s">
        <v>120</v>
      </c>
      <c r="BM39" t="s">
        <v>67</v>
      </c>
      <c r="BN39" t="s">
        <v>68</v>
      </c>
      <c r="BO39" t="s">
        <v>69</v>
      </c>
      <c r="BY39" t="s">
        <v>103</v>
      </c>
      <c r="CA39" t="s">
        <v>104</v>
      </c>
      <c r="CC39" t="s">
        <v>79</v>
      </c>
      <c r="CJ39" t="s">
        <v>127</v>
      </c>
      <c r="CL39" t="s">
        <v>132</v>
      </c>
      <c r="CO39" t="s">
        <v>133</v>
      </c>
    </row>
    <row r="40" spans="1:93" x14ac:dyDescent="0.2">
      <c r="A40">
        <v>2601</v>
      </c>
      <c r="B40">
        <v>11136971815</v>
      </c>
      <c r="C40" t="s">
        <v>12</v>
      </c>
      <c r="D40" t="s">
        <v>13</v>
      </c>
      <c r="F40" t="s">
        <v>15</v>
      </c>
      <c r="J40" t="s">
        <v>187</v>
      </c>
      <c r="M40" t="s">
        <v>148</v>
      </c>
      <c r="P40" t="s">
        <v>94</v>
      </c>
      <c r="Q40" t="s">
        <v>94</v>
      </c>
      <c r="R40" t="s">
        <v>94</v>
      </c>
      <c r="S40" t="s">
        <v>94</v>
      </c>
      <c r="T40" t="s">
        <v>94</v>
      </c>
      <c r="U40" t="s">
        <v>94</v>
      </c>
      <c r="V40" t="s">
        <v>94</v>
      </c>
      <c r="W40" t="s">
        <v>96</v>
      </c>
      <c r="X40" t="s">
        <v>94</v>
      </c>
      <c r="Y40" t="s">
        <v>94</v>
      </c>
      <c r="Z40" t="s">
        <v>96</v>
      </c>
      <c r="AA40" t="s">
        <v>94</v>
      </c>
      <c r="AB40" t="s">
        <v>96</v>
      </c>
      <c r="AC40" t="s">
        <v>96</v>
      </c>
      <c r="AD40" t="s">
        <v>97</v>
      </c>
      <c r="AE40" t="s">
        <v>96</v>
      </c>
      <c r="AF40" t="s">
        <v>94</v>
      </c>
      <c r="AG40" t="s">
        <v>97</v>
      </c>
      <c r="AH40" t="s">
        <v>97</v>
      </c>
      <c r="AI40" t="s">
        <v>97</v>
      </c>
      <c r="AJ40" t="s">
        <v>222</v>
      </c>
      <c r="AQ40" t="s">
        <v>47</v>
      </c>
      <c r="AV40" t="s">
        <v>52</v>
      </c>
      <c r="BE40" t="s">
        <v>61</v>
      </c>
      <c r="BF40" t="s">
        <v>62</v>
      </c>
      <c r="BI40" t="s">
        <v>130</v>
      </c>
      <c r="BK40" t="s">
        <v>143</v>
      </c>
      <c r="BL40" t="s">
        <v>143</v>
      </c>
      <c r="BM40" t="s">
        <v>67</v>
      </c>
      <c r="BP40" t="s">
        <v>70</v>
      </c>
      <c r="BY40" t="s">
        <v>126</v>
      </c>
      <c r="CA40" t="s">
        <v>104</v>
      </c>
      <c r="CG40" t="s">
        <v>83</v>
      </c>
      <c r="CJ40" t="s">
        <v>83</v>
      </c>
      <c r="CL40" t="s">
        <v>172</v>
      </c>
      <c r="CO40" t="s">
        <v>172</v>
      </c>
    </row>
    <row r="41" spans="1:93" x14ac:dyDescent="0.2">
      <c r="A41">
        <v>2589</v>
      </c>
      <c r="B41">
        <v>11136843898</v>
      </c>
      <c r="C41" t="s">
        <v>12</v>
      </c>
      <c r="J41" t="s">
        <v>187</v>
      </c>
      <c r="M41" t="s">
        <v>148</v>
      </c>
      <c r="P41" t="s">
        <v>94</v>
      </c>
      <c r="Q41" t="s">
        <v>94</v>
      </c>
      <c r="R41" t="s">
        <v>96</v>
      </c>
      <c r="S41" t="s">
        <v>96</v>
      </c>
      <c r="T41" t="s">
        <v>96</v>
      </c>
      <c r="U41" t="s">
        <v>96</v>
      </c>
      <c r="V41" t="s">
        <v>96</v>
      </c>
      <c r="W41" t="s">
        <v>95</v>
      </c>
      <c r="X41" t="s">
        <v>96</v>
      </c>
      <c r="Y41" t="s">
        <v>188</v>
      </c>
      <c r="Z41" t="s">
        <v>96</v>
      </c>
      <c r="AA41" t="s">
        <v>94</v>
      </c>
      <c r="AB41" t="s">
        <v>96</v>
      </c>
      <c r="AC41" t="s">
        <v>188</v>
      </c>
      <c r="AD41" t="s">
        <v>96</v>
      </c>
      <c r="AE41" t="s">
        <v>95</v>
      </c>
      <c r="AF41" t="s">
        <v>188</v>
      </c>
      <c r="AG41" t="s">
        <v>188</v>
      </c>
      <c r="AH41" t="s">
        <v>188</v>
      </c>
      <c r="AI41" t="s">
        <v>188</v>
      </c>
      <c r="AJ41" t="s">
        <v>223</v>
      </c>
      <c r="AK41" t="s">
        <v>224</v>
      </c>
      <c r="AN41" t="s">
        <v>44</v>
      </c>
      <c r="AO41" t="s">
        <v>45</v>
      </c>
      <c r="AR41" t="s">
        <v>48</v>
      </c>
      <c r="BB41" t="s">
        <v>58</v>
      </c>
      <c r="BE41" t="s">
        <v>61</v>
      </c>
      <c r="BG41" t="s">
        <v>225</v>
      </c>
      <c r="BI41" t="s">
        <v>130</v>
      </c>
      <c r="BK41" t="s">
        <v>102</v>
      </c>
      <c r="BL41" t="s">
        <v>120</v>
      </c>
      <c r="BN41" t="s">
        <v>68</v>
      </c>
      <c r="BO41" t="s">
        <v>69</v>
      </c>
      <c r="BY41" t="s">
        <v>131</v>
      </c>
      <c r="CA41" t="s">
        <v>115</v>
      </c>
      <c r="CC41" t="s">
        <v>79</v>
      </c>
      <c r="CJ41" t="s">
        <v>105</v>
      </c>
      <c r="CL41" t="s">
        <v>106</v>
      </c>
      <c r="CM41" t="s">
        <v>226</v>
      </c>
      <c r="CO41" t="s">
        <v>108</v>
      </c>
    </row>
    <row r="42" spans="1:93" x14ac:dyDescent="0.2">
      <c r="A42">
        <v>2577</v>
      </c>
      <c r="B42">
        <v>11136730219</v>
      </c>
      <c r="C42" t="s">
        <v>12</v>
      </c>
      <c r="D42" t="s">
        <v>13</v>
      </c>
      <c r="F42" t="s">
        <v>15</v>
      </c>
      <c r="J42" t="s">
        <v>187</v>
      </c>
      <c r="M42" t="s">
        <v>134</v>
      </c>
      <c r="P42" t="s">
        <v>94</v>
      </c>
      <c r="Q42" t="s">
        <v>94</v>
      </c>
      <c r="R42" t="s">
        <v>94</v>
      </c>
      <c r="S42" t="s">
        <v>94</v>
      </c>
      <c r="T42" t="s">
        <v>94</v>
      </c>
      <c r="U42" t="s">
        <v>94</v>
      </c>
      <c r="V42" t="s">
        <v>94</v>
      </c>
      <c r="W42" t="s">
        <v>94</v>
      </c>
      <c r="X42" t="s">
        <v>94</v>
      </c>
      <c r="Y42" t="s">
        <v>94</v>
      </c>
      <c r="Z42" t="s">
        <v>94</v>
      </c>
      <c r="AA42" t="s">
        <v>94</v>
      </c>
      <c r="AB42" t="s">
        <v>94</v>
      </c>
      <c r="AC42" t="s">
        <v>94</v>
      </c>
      <c r="AD42" t="s">
        <v>94</v>
      </c>
      <c r="AE42" t="s">
        <v>94</v>
      </c>
      <c r="AF42" t="s">
        <v>94</v>
      </c>
      <c r="AG42" t="s">
        <v>95</v>
      </c>
      <c r="AH42" t="s">
        <v>96</v>
      </c>
      <c r="AI42" t="s">
        <v>94</v>
      </c>
      <c r="AJ42" t="s">
        <v>227</v>
      </c>
      <c r="AK42" t="s">
        <v>228</v>
      </c>
      <c r="AN42" t="s">
        <v>44</v>
      </c>
      <c r="BB42" t="s">
        <v>58</v>
      </c>
      <c r="BD42" t="s">
        <v>60</v>
      </c>
      <c r="BG42" t="s">
        <v>229</v>
      </c>
      <c r="BI42" t="s">
        <v>101</v>
      </c>
      <c r="BK42" t="s">
        <v>102</v>
      </c>
      <c r="BL42" t="s">
        <v>151</v>
      </c>
      <c r="BM42" t="s">
        <v>67</v>
      </c>
      <c r="BN42" t="s">
        <v>68</v>
      </c>
      <c r="BO42" t="s">
        <v>69</v>
      </c>
      <c r="BP42" t="s">
        <v>70</v>
      </c>
      <c r="BQ42" t="s">
        <v>71</v>
      </c>
      <c r="BS42" t="s">
        <v>73</v>
      </c>
      <c r="BY42" t="s">
        <v>131</v>
      </c>
      <c r="CA42" t="s">
        <v>104</v>
      </c>
      <c r="CC42" t="s">
        <v>79</v>
      </c>
      <c r="CJ42" t="s">
        <v>171</v>
      </c>
      <c r="CL42" t="s">
        <v>106</v>
      </c>
      <c r="CM42" t="s">
        <v>161</v>
      </c>
      <c r="CO42" t="s">
        <v>108</v>
      </c>
    </row>
    <row r="43" spans="1:93" x14ac:dyDescent="0.2">
      <c r="A43">
        <v>2557</v>
      </c>
      <c r="B43">
        <v>11135930189</v>
      </c>
      <c r="C43" t="s">
        <v>12</v>
      </c>
      <c r="F43" t="s">
        <v>15</v>
      </c>
      <c r="J43" t="s">
        <v>187</v>
      </c>
      <c r="M43" t="s">
        <v>134</v>
      </c>
      <c r="P43" t="s">
        <v>94</v>
      </c>
      <c r="Q43" t="s">
        <v>94</v>
      </c>
      <c r="R43" t="s">
        <v>94</v>
      </c>
      <c r="S43" t="s">
        <v>96</v>
      </c>
      <c r="T43" t="s">
        <v>94</v>
      </c>
      <c r="U43" t="s">
        <v>94</v>
      </c>
      <c r="V43" t="s">
        <v>96</v>
      </c>
      <c r="W43" t="s">
        <v>94</v>
      </c>
      <c r="X43" t="s">
        <v>95</v>
      </c>
      <c r="Y43" t="s">
        <v>95</v>
      </c>
      <c r="Z43" t="s">
        <v>94</v>
      </c>
      <c r="AA43" t="s">
        <v>96</v>
      </c>
      <c r="AB43" t="s">
        <v>95</v>
      </c>
      <c r="AC43" t="s">
        <v>94</v>
      </c>
      <c r="AD43" t="s">
        <v>96</v>
      </c>
      <c r="AE43" t="s">
        <v>94</v>
      </c>
      <c r="AF43" t="s">
        <v>96</v>
      </c>
      <c r="AG43" t="s">
        <v>96</v>
      </c>
      <c r="AH43" t="s">
        <v>94</v>
      </c>
      <c r="AI43" t="s">
        <v>96</v>
      </c>
      <c r="AS43" t="s">
        <v>49</v>
      </c>
      <c r="AX43" t="s">
        <v>54</v>
      </c>
      <c r="BI43" t="s">
        <v>130</v>
      </c>
      <c r="BK43" t="s">
        <v>102</v>
      </c>
      <c r="BL43" t="s">
        <v>102</v>
      </c>
      <c r="BM43" t="s">
        <v>67</v>
      </c>
      <c r="BN43" t="s">
        <v>68</v>
      </c>
      <c r="BO43" t="s">
        <v>69</v>
      </c>
      <c r="BP43" t="s">
        <v>70</v>
      </c>
      <c r="BQ43" t="s">
        <v>71</v>
      </c>
      <c r="BY43" t="s">
        <v>126</v>
      </c>
      <c r="CA43" t="s">
        <v>104</v>
      </c>
      <c r="CG43" t="s">
        <v>83</v>
      </c>
      <c r="CJ43" t="s">
        <v>127</v>
      </c>
      <c r="CL43" t="s">
        <v>106</v>
      </c>
      <c r="CM43" t="s">
        <v>230</v>
      </c>
      <c r="CO43" t="s">
        <v>172</v>
      </c>
    </row>
    <row r="44" spans="1:93" x14ac:dyDescent="0.2">
      <c r="A44">
        <v>2436</v>
      </c>
      <c r="B44">
        <v>11134966805</v>
      </c>
      <c r="C44" t="s">
        <v>12</v>
      </c>
      <c r="D44" t="s">
        <v>13</v>
      </c>
      <c r="F44" t="s">
        <v>15</v>
      </c>
      <c r="J44" t="s">
        <v>187</v>
      </c>
      <c r="M44" t="s">
        <v>93</v>
      </c>
      <c r="P44" t="s">
        <v>94</v>
      </c>
      <c r="Q44" t="s">
        <v>94</v>
      </c>
      <c r="R44" t="s">
        <v>94</v>
      </c>
      <c r="S44" t="s">
        <v>94</v>
      </c>
      <c r="T44" t="s">
        <v>94</v>
      </c>
      <c r="U44" t="s">
        <v>94</v>
      </c>
      <c r="V44" t="s">
        <v>94</v>
      </c>
      <c r="W44" t="s">
        <v>94</v>
      </c>
      <c r="X44" t="s">
        <v>94</v>
      </c>
      <c r="Y44" t="s">
        <v>94</v>
      </c>
      <c r="Z44" t="s">
        <v>94</v>
      </c>
      <c r="AA44" t="s">
        <v>94</v>
      </c>
      <c r="AB44" t="s">
        <v>96</v>
      </c>
      <c r="AC44" t="s">
        <v>96</v>
      </c>
      <c r="AD44" t="s">
        <v>94</v>
      </c>
      <c r="AE44" t="s">
        <v>94</v>
      </c>
      <c r="AF44" t="s">
        <v>96</v>
      </c>
      <c r="AG44" t="s">
        <v>96</v>
      </c>
      <c r="AH44" t="s">
        <v>94</v>
      </c>
      <c r="AI44" t="s">
        <v>96</v>
      </c>
      <c r="AM44" t="s">
        <v>43</v>
      </c>
      <c r="AQ44" t="s">
        <v>47</v>
      </c>
      <c r="AS44" t="s">
        <v>49</v>
      </c>
      <c r="BI44" t="s">
        <v>101</v>
      </c>
      <c r="BK44" t="s">
        <v>120</v>
      </c>
      <c r="BL44" t="s">
        <v>102</v>
      </c>
      <c r="BM44" t="s">
        <v>67</v>
      </c>
      <c r="BN44" t="s">
        <v>68</v>
      </c>
      <c r="BS44" t="s">
        <v>73</v>
      </c>
      <c r="BY44" t="s">
        <v>126</v>
      </c>
      <c r="CA44" t="s">
        <v>104</v>
      </c>
      <c r="CC44" t="s">
        <v>79</v>
      </c>
      <c r="CJ44" t="s">
        <v>171</v>
      </c>
      <c r="CL44" t="s">
        <v>132</v>
      </c>
      <c r="CM44" t="s">
        <v>161</v>
      </c>
      <c r="CO44" t="s">
        <v>133</v>
      </c>
    </row>
    <row r="45" spans="1:93" x14ac:dyDescent="0.2">
      <c r="A45">
        <v>2370</v>
      </c>
      <c r="B45">
        <v>11132228730</v>
      </c>
      <c r="C45" t="s">
        <v>12</v>
      </c>
      <c r="D45" t="s">
        <v>13</v>
      </c>
      <c r="J45" t="s">
        <v>187</v>
      </c>
      <c r="M45" t="s">
        <v>109</v>
      </c>
      <c r="P45" t="s">
        <v>96</v>
      </c>
      <c r="Q45" t="s">
        <v>94</v>
      </c>
      <c r="R45" t="s">
        <v>94</v>
      </c>
      <c r="S45" t="s">
        <v>94</v>
      </c>
      <c r="T45" t="s">
        <v>94</v>
      </c>
      <c r="U45" t="s">
        <v>94</v>
      </c>
      <c r="V45" t="s">
        <v>96</v>
      </c>
      <c r="W45" t="s">
        <v>96</v>
      </c>
      <c r="X45" t="s">
        <v>94</v>
      </c>
      <c r="Y45" t="s">
        <v>96</v>
      </c>
      <c r="Z45" t="s">
        <v>95</v>
      </c>
      <c r="AA45" t="s">
        <v>96</v>
      </c>
      <c r="AB45" t="s">
        <v>96</v>
      </c>
      <c r="AC45" t="s">
        <v>96</v>
      </c>
      <c r="AD45" t="s">
        <v>95</v>
      </c>
      <c r="AE45" t="s">
        <v>95</v>
      </c>
      <c r="AF45" t="s">
        <v>95</v>
      </c>
      <c r="AG45" t="s">
        <v>95</v>
      </c>
      <c r="AH45" t="s">
        <v>96</v>
      </c>
      <c r="AI45" t="s">
        <v>97</v>
      </c>
      <c r="AJ45" t="s">
        <v>231</v>
      </c>
      <c r="AK45" t="s">
        <v>232</v>
      </c>
      <c r="AN45" t="s">
        <v>44</v>
      </c>
      <c r="AO45" t="s">
        <v>45</v>
      </c>
      <c r="AP45" t="s">
        <v>46</v>
      </c>
      <c r="AQ45" t="s">
        <v>47</v>
      </c>
      <c r="BC45" t="s">
        <v>59</v>
      </c>
      <c r="BG45" t="s">
        <v>233</v>
      </c>
      <c r="BI45" t="s">
        <v>192</v>
      </c>
      <c r="BK45" t="s">
        <v>102</v>
      </c>
      <c r="BL45" t="s">
        <v>102</v>
      </c>
      <c r="BM45" t="s">
        <v>67</v>
      </c>
      <c r="BN45" t="s">
        <v>68</v>
      </c>
      <c r="BO45" t="s">
        <v>69</v>
      </c>
      <c r="BW45" t="s">
        <v>76</v>
      </c>
      <c r="BY45" t="s">
        <v>126</v>
      </c>
      <c r="CA45" t="s">
        <v>115</v>
      </c>
      <c r="CC45" t="s">
        <v>79</v>
      </c>
      <c r="CJ45" t="s">
        <v>105</v>
      </c>
      <c r="CL45" t="s">
        <v>106</v>
      </c>
      <c r="CM45" t="s">
        <v>234</v>
      </c>
      <c r="CO45" t="s">
        <v>133</v>
      </c>
    </row>
    <row r="46" spans="1:93" x14ac:dyDescent="0.2">
      <c r="A46">
        <v>2358</v>
      </c>
      <c r="B46">
        <v>11131825334</v>
      </c>
      <c r="C46" t="s">
        <v>12</v>
      </c>
      <c r="F46" t="s">
        <v>15</v>
      </c>
      <c r="H46" t="s">
        <v>235</v>
      </c>
      <c r="J46" t="s">
        <v>187</v>
      </c>
      <c r="M46" t="s">
        <v>134</v>
      </c>
      <c r="P46" t="s">
        <v>94</v>
      </c>
      <c r="Q46" t="s">
        <v>94</v>
      </c>
      <c r="R46" t="s">
        <v>94</v>
      </c>
      <c r="S46" t="s">
        <v>94</v>
      </c>
      <c r="T46" t="s">
        <v>94</v>
      </c>
      <c r="U46" t="s">
        <v>96</v>
      </c>
      <c r="V46" t="s">
        <v>94</v>
      </c>
      <c r="W46" t="s">
        <v>94</v>
      </c>
      <c r="X46" t="s">
        <v>94</v>
      </c>
      <c r="Y46" t="s">
        <v>94</v>
      </c>
      <c r="Z46" t="s">
        <v>94</v>
      </c>
      <c r="AA46" t="s">
        <v>94</v>
      </c>
      <c r="AB46" t="s">
        <v>94</v>
      </c>
      <c r="AC46" t="s">
        <v>96</v>
      </c>
      <c r="AD46" t="s">
        <v>95</v>
      </c>
      <c r="AE46" t="s">
        <v>94</v>
      </c>
      <c r="AF46" t="s">
        <v>94</v>
      </c>
      <c r="AG46" t="s">
        <v>94</v>
      </c>
      <c r="AH46" t="s">
        <v>94</v>
      </c>
      <c r="AI46" t="s">
        <v>96</v>
      </c>
      <c r="AJ46" t="s">
        <v>236</v>
      </c>
      <c r="AK46" t="s">
        <v>237</v>
      </c>
      <c r="AN46" t="s">
        <v>44</v>
      </c>
      <c r="AQ46" t="s">
        <v>47</v>
      </c>
      <c r="AZ46" t="s">
        <v>56</v>
      </c>
      <c r="BA46" t="s">
        <v>57</v>
      </c>
      <c r="BE46" t="s">
        <v>61</v>
      </c>
      <c r="BI46" t="s">
        <v>113</v>
      </c>
      <c r="BK46" t="s">
        <v>151</v>
      </c>
      <c r="BL46" t="s">
        <v>151</v>
      </c>
      <c r="BN46" t="s">
        <v>68</v>
      </c>
      <c r="BO46" t="s">
        <v>69</v>
      </c>
      <c r="BQ46" t="s">
        <v>71</v>
      </c>
      <c r="BY46" t="s">
        <v>131</v>
      </c>
      <c r="CA46" t="s">
        <v>104</v>
      </c>
      <c r="CC46" t="s">
        <v>79</v>
      </c>
      <c r="CJ46" t="s">
        <v>171</v>
      </c>
      <c r="CL46" t="s">
        <v>106</v>
      </c>
      <c r="CM46" t="s">
        <v>238</v>
      </c>
      <c r="CO46" t="s">
        <v>108</v>
      </c>
    </row>
    <row r="47" spans="1:93" x14ac:dyDescent="0.2">
      <c r="A47">
        <v>2350</v>
      </c>
      <c r="B47">
        <v>11131718323</v>
      </c>
      <c r="C47" t="s">
        <v>12</v>
      </c>
      <c r="J47" t="s">
        <v>187</v>
      </c>
      <c r="M47" t="s">
        <v>134</v>
      </c>
      <c r="P47" t="s">
        <v>94</v>
      </c>
      <c r="Q47" t="s">
        <v>94</v>
      </c>
      <c r="R47" t="s">
        <v>94</v>
      </c>
      <c r="S47" t="s">
        <v>94</v>
      </c>
      <c r="T47" t="s">
        <v>96</v>
      </c>
      <c r="U47" t="s">
        <v>94</v>
      </c>
      <c r="V47" t="s">
        <v>96</v>
      </c>
      <c r="W47" t="s">
        <v>97</v>
      </c>
      <c r="X47" t="s">
        <v>94</v>
      </c>
      <c r="Y47" t="s">
        <v>94</v>
      </c>
      <c r="Z47" t="s">
        <v>95</v>
      </c>
      <c r="AA47" t="s">
        <v>95</v>
      </c>
      <c r="AB47" t="s">
        <v>96</v>
      </c>
      <c r="AC47" t="s">
        <v>97</v>
      </c>
      <c r="AD47" t="s">
        <v>97</v>
      </c>
      <c r="AE47" t="s">
        <v>95</v>
      </c>
      <c r="AF47" t="s">
        <v>96</v>
      </c>
      <c r="AG47" t="s">
        <v>96</v>
      </c>
      <c r="AH47" t="s">
        <v>188</v>
      </c>
      <c r="AI47" t="s">
        <v>188</v>
      </c>
      <c r="AJ47" t="s">
        <v>239</v>
      </c>
      <c r="AK47" t="s">
        <v>240</v>
      </c>
      <c r="AM47" t="s">
        <v>43</v>
      </c>
      <c r="AN47" t="s">
        <v>44</v>
      </c>
      <c r="AZ47" t="s">
        <v>56</v>
      </c>
      <c r="BD47" t="s">
        <v>60</v>
      </c>
      <c r="BE47" t="s">
        <v>61</v>
      </c>
      <c r="BG47" t="s">
        <v>241</v>
      </c>
      <c r="BI47" t="s">
        <v>130</v>
      </c>
      <c r="BK47" t="s">
        <v>151</v>
      </c>
      <c r="BL47" t="s">
        <v>151</v>
      </c>
      <c r="BM47" t="s">
        <v>67</v>
      </c>
      <c r="BN47" t="s">
        <v>68</v>
      </c>
      <c r="BY47" t="s">
        <v>103</v>
      </c>
      <c r="CA47" t="s">
        <v>115</v>
      </c>
      <c r="CC47" t="s">
        <v>79</v>
      </c>
      <c r="CJ47" t="s">
        <v>127</v>
      </c>
      <c r="CL47" t="s">
        <v>172</v>
      </c>
      <c r="CM47" t="s">
        <v>242</v>
      </c>
      <c r="CO47" t="s">
        <v>108</v>
      </c>
    </row>
    <row r="48" spans="1:93" x14ac:dyDescent="0.2">
      <c r="A48">
        <v>2349</v>
      </c>
      <c r="B48">
        <v>11131716700</v>
      </c>
      <c r="C48" t="s">
        <v>12</v>
      </c>
      <c r="F48" t="s">
        <v>15</v>
      </c>
      <c r="J48" t="s">
        <v>187</v>
      </c>
      <c r="M48" t="s">
        <v>118</v>
      </c>
      <c r="P48" t="s">
        <v>94</v>
      </c>
      <c r="Q48" t="s">
        <v>96</v>
      </c>
      <c r="R48" t="s">
        <v>94</v>
      </c>
      <c r="S48" t="s">
        <v>96</v>
      </c>
      <c r="T48" t="s">
        <v>94</v>
      </c>
      <c r="U48" t="s">
        <v>96</v>
      </c>
      <c r="V48" t="s">
        <v>96</v>
      </c>
      <c r="W48" t="s">
        <v>96</v>
      </c>
      <c r="X48" t="s">
        <v>96</v>
      </c>
      <c r="Y48" t="s">
        <v>96</v>
      </c>
      <c r="Z48" t="s">
        <v>95</v>
      </c>
      <c r="AA48" t="s">
        <v>96</v>
      </c>
      <c r="AB48" t="s">
        <v>96</v>
      </c>
      <c r="AC48" t="s">
        <v>188</v>
      </c>
      <c r="AD48" t="s">
        <v>96</v>
      </c>
      <c r="AE48" t="s">
        <v>95</v>
      </c>
      <c r="AF48" t="s">
        <v>95</v>
      </c>
      <c r="AG48" t="s">
        <v>95</v>
      </c>
      <c r="AH48" t="s">
        <v>95</v>
      </c>
      <c r="AI48" t="s">
        <v>188</v>
      </c>
      <c r="AJ48" t="s">
        <v>243</v>
      </c>
      <c r="AK48" t="s">
        <v>244</v>
      </c>
      <c r="AO48" t="s">
        <v>45</v>
      </c>
      <c r="AP48" t="s">
        <v>46</v>
      </c>
      <c r="BG48" t="s">
        <v>245</v>
      </c>
      <c r="BI48" t="s">
        <v>83</v>
      </c>
      <c r="BK48" t="s">
        <v>143</v>
      </c>
      <c r="BL48" t="s">
        <v>102</v>
      </c>
      <c r="BN48" t="s">
        <v>68</v>
      </c>
      <c r="BY48" t="s">
        <v>131</v>
      </c>
      <c r="CA48" t="s">
        <v>83</v>
      </c>
      <c r="CG48" t="s">
        <v>83</v>
      </c>
      <c r="CJ48" t="s">
        <v>127</v>
      </c>
      <c r="CL48" t="s">
        <v>172</v>
      </c>
      <c r="CM48" t="s">
        <v>246</v>
      </c>
      <c r="CO48" t="s">
        <v>108</v>
      </c>
    </row>
    <row r="49" spans="1:93" x14ac:dyDescent="0.2">
      <c r="A49">
        <v>2210</v>
      </c>
      <c r="B49">
        <v>11130808729</v>
      </c>
      <c r="C49" t="s">
        <v>12</v>
      </c>
      <c r="J49" t="s">
        <v>187</v>
      </c>
      <c r="M49" t="s">
        <v>118</v>
      </c>
      <c r="P49" t="s">
        <v>94</v>
      </c>
      <c r="Q49" t="s">
        <v>94</v>
      </c>
      <c r="R49" t="s">
        <v>94</v>
      </c>
      <c r="S49" t="s">
        <v>96</v>
      </c>
      <c r="T49" t="s">
        <v>96</v>
      </c>
      <c r="U49" t="s">
        <v>96</v>
      </c>
      <c r="V49" t="s">
        <v>96</v>
      </c>
      <c r="W49" t="s">
        <v>96</v>
      </c>
      <c r="X49" t="s">
        <v>95</v>
      </c>
      <c r="Y49" t="s">
        <v>96</v>
      </c>
      <c r="Z49" t="s">
        <v>96</v>
      </c>
      <c r="AA49" t="s">
        <v>96</v>
      </c>
      <c r="AB49" t="s">
        <v>96</v>
      </c>
      <c r="AC49" t="s">
        <v>95</v>
      </c>
      <c r="AD49" t="s">
        <v>96</v>
      </c>
      <c r="AE49" t="s">
        <v>96</v>
      </c>
      <c r="AF49" t="s">
        <v>95</v>
      </c>
      <c r="AG49" t="s">
        <v>96</v>
      </c>
      <c r="AH49" t="s">
        <v>96</v>
      </c>
      <c r="AI49" t="s">
        <v>97</v>
      </c>
      <c r="AQ49" t="s">
        <v>47</v>
      </c>
      <c r="AX49" t="s">
        <v>54</v>
      </c>
      <c r="BG49">
        <v>0</v>
      </c>
      <c r="BI49" t="s">
        <v>101</v>
      </c>
      <c r="BK49" t="s">
        <v>102</v>
      </c>
      <c r="BL49" t="s">
        <v>151</v>
      </c>
      <c r="BM49" t="s">
        <v>67</v>
      </c>
      <c r="BO49" t="s">
        <v>69</v>
      </c>
      <c r="BQ49" t="s">
        <v>71</v>
      </c>
      <c r="BY49" t="s">
        <v>114</v>
      </c>
      <c r="CA49" t="s">
        <v>104</v>
      </c>
      <c r="CC49" t="s">
        <v>79</v>
      </c>
      <c r="CJ49" t="s">
        <v>83</v>
      </c>
      <c r="CL49" t="s">
        <v>132</v>
      </c>
      <c r="CM49" t="s">
        <v>247</v>
      </c>
      <c r="CO49" t="s">
        <v>108</v>
      </c>
    </row>
    <row r="50" spans="1:93" x14ac:dyDescent="0.2">
      <c r="A50">
        <v>2205</v>
      </c>
      <c r="B50">
        <v>11130730884</v>
      </c>
      <c r="C50" t="s">
        <v>12</v>
      </c>
      <c r="D50" t="s">
        <v>13</v>
      </c>
      <c r="J50" t="s">
        <v>187</v>
      </c>
      <c r="M50" t="s">
        <v>207</v>
      </c>
      <c r="P50" t="s">
        <v>96</v>
      </c>
      <c r="Q50" t="s">
        <v>94</v>
      </c>
      <c r="R50" t="s">
        <v>96</v>
      </c>
      <c r="S50" t="s">
        <v>96</v>
      </c>
      <c r="T50" t="s">
        <v>96</v>
      </c>
      <c r="U50" t="s">
        <v>95</v>
      </c>
      <c r="V50" t="s">
        <v>96</v>
      </c>
      <c r="W50" t="s">
        <v>96</v>
      </c>
      <c r="X50" t="s">
        <v>97</v>
      </c>
      <c r="Y50" t="s">
        <v>96</v>
      </c>
      <c r="Z50" t="s">
        <v>97</v>
      </c>
      <c r="AA50" t="s">
        <v>95</v>
      </c>
      <c r="AB50" t="s">
        <v>95</v>
      </c>
      <c r="AC50" t="s">
        <v>95</v>
      </c>
      <c r="AD50" t="s">
        <v>95</v>
      </c>
      <c r="AE50" t="s">
        <v>95</v>
      </c>
      <c r="AF50" t="s">
        <v>95</v>
      </c>
      <c r="AG50" t="s">
        <v>97</v>
      </c>
      <c r="AH50" t="s">
        <v>95</v>
      </c>
      <c r="AI50" t="s">
        <v>97</v>
      </c>
      <c r="AN50" t="s">
        <v>44</v>
      </c>
      <c r="AP50" t="s">
        <v>46</v>
      </c>
      <c r="AS50" t="s">
        <v>49</v>
      </c>
      <c r="AY50" t="s">
        <v>55</v>
      </c>
      <c r="BC50" t="s">
        <v>59</v>
      </c>
      <c r="BI50" t="s">
        <v>113</v>
      </c>
      <c r="BK50" t="s">
        <v>143</v>
      </c>
      <c r="BL50" t="s">
        <v>102</v>
      </c>
      <c r="BM50" t="s">
        <v>67</v>
      </c>
      <c r="BO50" t="s">
        <v>69</v>
      </c>
      <c r="BQ50" t="s">
        <v>71</v>
      </c>
      <c r="BY50" t="s">
        <v>121</v>
      </c>
      <c r="CA50" t="s">
        <v>115</v>
      </c>
      <c r="CC50" t="s">
        <v>79</v>
      </c>
      <c r="CJ50" t="s">
        <v>105</v>
      </c>
      <c r="CL50" t="s">
        <v>106</v>
      </c>
      <c r="CO50" t="s">
        <v>133</v>
      </c>
    </row>
    <row r="51" spans="1:93" x14ac:dyDescent="0.2">
      <c r="A51">
        <v>2197</v>
      </c>
      <c r="B51">
        <v>11130428897</v>
      </c>
      <c r="C51" t="s">
        <v>12</v>
      </c>
      <c r="D51" t="s">
        <v>13</v>
      </c>
      <c r="F51" t="s">
        <v>15</v>
      </c>
      <c r="J51" t="s">
        <v>187</v>
      </c>
      <c r="M51" t="s">
        <v>134</v>
      </c>
      <c r="P51" t="s">
        <v>94</v>
      </c>
      <c r="Q51" t="s">
        <v>94</v>
      </c>
      <c r="R51" t="s">
        <v>94</v>
      </c>
      <c r="S51" t="s">
        <v>94</v>
      </c>
      <c r="T51" t="s">
        <v>94</v>
      </c>
      <c r="U51" t="s">
        <v>94</v>
      </c>
      <c r="V51" t="s">
        <v>94</v>
      </c>
      <c r="W51" t="s">
        <v>94</v>
      </c>
      <c r="X51" t="s">
        <v>94</v>
      </c>
      <c r="Y51" t="s">
        <v>94</v>
      </c>
      <c r="Z51" t="s">
        <v>96</v>
      </c>
      <c r="AA51" t="s">
        <v>94</v>
      </c>
      <c r="AB51" t="s">
        <v>94</v>
      </c>
      <c r="AC51" t="s">
        <v>95</v>
      </c>
      <c r="AD51" t="s">
        <v>94</v>
      </c>
      <c r="AE51" t="s">
        <v>95</v>
      </c>
      <c r="AF51" t="s">
        <v>94</v>
      </c>
      <c r="AG51" t="s">
        <v>97</v>
      </c>
      <c r="AH51" t="s">
        <v>94</v>
      </c>
      <c r="AI51" t="s">
        <v>94</v>
      </c>
      <c r="AN51" t="s">
        <v>44</v>
      </c>
      <c r="AR51" t="s">
        <v>48</v>
      </c>
      <c r="AV51" t="s">
        <v>52</v>
      </c>
      <c r="BC51" t="s">
        <v>59</v>
      </c>
      <c r="BI51" t="s">
        <v>130</v>
      </c>
      <c r="BK51" t="s">
        <v>120</v>
      </c>
      <c r="BL51" t="s">
        <v>151</v>
      </c>
      <c r="BM51" t="s">
        <v>67</v>
      </c>
      <c r="BY51" t="s">
        <v>135</v>
      </c>
      <c r="CA51" t="s">
        <v>104</v>
      </c>
      <c r="CC51" t="s">
        <v>79</v>
      </c>
      <c r="CJ51" t="s">
        <v>105</v>
      </c>
      <c r="CL51" t="s">
        <v>132</v>
      </c>
      <c r="CM51" t="s">
        <v>248</v>
      </c>
      <c r="CO51" t="s">
        <v>108</v>
      </c>
    </row>
    <row r="52" spans="1:93" x14ac:dyDescent="0.2">
      <c r="A52">
        <v>2193</v>
      </c>
      <c r="B52">
        <v>11130381389</v>
      </c>
      <c r="C52" t="s">
        <v>12</v>
      </c>
      <c r="D52" t="s">
        <v>13</v>
      </c>
      <c r="E52" t="s">
        <v>14</v>
      </c>
      <c r="F52" t="s">
        <v>15</v>
      </c>
      <c r="J52" t="s">
        <v>187</v>
      </c>
      <c r="M52" t="s">
        <v>148</v>
      </c>
      <c r="P52" t="s">
        <v>96</v>
      </c>
      <c r="Q52" t="s">
        <v>94</v>
      </c>
      <c r="R52" t="s">
        <v>94</v>
      </c>
      <c r="S52" t="s">
        <v>96</v>
      </c>
      <c r="T52" t="s">
        <v>96</v>
      </c>
      <c r="U52" t="s">
        <v>96</v>
      </c>
      <c r="V52" t="s">
        <v>95</v>
      </c>
      <c r="W52" t="s">
        <v>94</v>
      </c>
      <c r="X52" t="s">
        <v>95</v>
      </c>
      <c r="Y52" t="s">
        <v>96</v>
      </c>
      <c r="Z52" t="s">
        <v>94</v>
      </c>
      <c r="AA52" t="s">
        <v>95</v>
      </c>
      <c r="AB52" t="s">
        <v>95</v>
      </c>
      <c r="AC52" t="s">
        <v>95</v>
      </c>
      <c r="AD52" t="s">
        <v>96</v>
      </c>
      <c r="AE52" t="s">
        <v>94</v>
      </c>
      <c r="AF52" t="s">
        <v>95</v>
      </c>
      <c r="AG52" t="s">
        <v>95</v>
      </c>
      <c r="AH52" t="s">
        <v>96</v>
      </c>
      <c r="AI52" t="s">
        <v>188</v>
      </c>
      <c r="AJ52" t="s">
        <v>249</v>
      </c>
      <c r="AK52" t="s">
        <v>250</v>
      </c>
      <c r="AS52" t="s">
        <v>49</v>
      </c>
      <c r="AU52" t="s">
        <v>51</v>
      </c>
      <c r="AY52" t="s">
        <v>55</v>
      </c>
      <c r="BG52" t="s">
        <v>251</v>
      </c>
      <c r="BI52" t="s">
        <v>101</v>
      </c>
      <c r="BK52" t="s">
        <v>120</v>
      </c>
      <c r="BL52" t="s">
        <v>120</v>
      </c>
      <c r="BM52" t="s">
        <v>67</v>
      </c>
      <c r="BY52" t="s">
        <v>126</v>
      </c>
      <c r="CA52" t="s">
        <v>115</v>
      </c>
      <c r="CC52" t="s">
        <v>79</v>
      </c>
      <c r="CJ52" t="s">
        <v>171</v>
      </c>
      <c r="CL52" t="s">
        <v>106</v>
      </c>
      <c r="CM52" t="s">
        <v>252</v>
      </c>
      <c r="CO52" t="s">
        <v>133</v>
      </c>
    </row>
    <row r="53" spans="1:93" x14ac:dyDescent="0.2">
      <c r="A53">
        <v>2188</v>
      </c>
      <c r="B53">
        <v>11130339817</v>
      </c>
      <c r="C53" t="s">
        <v>12</v>
      </c>
      <c r="F53" t="s">
        <v>15</v>
      </c>
      <c r="J53" t="s">
        <v>187</v>
      </c>
      <c r="M53" t="s">
        <v>207</v>
      </c>
      <c r="P53" t="s">
        <v>94</v>
      </c>
      <c r="Q53" t="s">
        <v>94</v>
      </c>
      <c r="R53" t="s">
        <v>96</v>
      </c>
      <c r="S53" t="s">
        <v>94</v>
      </c>
      <c r="T53" t="s">
        <v>94</v>
      </c>
      <c r="U53" t="s">
        <v>96</v>
      </c>
      <c r="V53" t="s">
        <v>96</v>
      </c>
      <c r="W53" t="s">
        <v>94</v>
      </c>
      <c r="X53" t="s">
        <v>94</v>
      </c>
      <c r="Y53" t="s">
        <v>95</v>
      </c>
      <c r="Z53" t="s">
        <v>96</v>
      </c>
      <c r="AA53" t="s">
        <v>96</v>
      </c>
      <c r="AB53" t="s">
        <v>95</v>
      </c>
      <c r="AC53" t="s">
        <v>96</v>
      </c>
      <c r="AD53" t="s">
        <v>96</v>
      </c>
      <c r="AE53" t="s">
        <v>95</v>
      </c>
      <c r="AF53" t="s">
        <v>96</v>
      </c>
      <c r="AG53" t="s">
        <v>96</v>
      </c>
      <c r="AH53" t="s">
        <v>94</v>
      </c>
      <c r="AI53" t="s">
        <v>95</v>
      </c>
      <c r="AJ53" t="s">
        <v>253</v>
      </c>
      <c r="AK53" t="s">
        <v>254</v>
      </c>
      <c r="AS53" t="s">
        <v>49</v>
      </c>
      <c r="AU53" t="s">
        <v>51</v>
      </c>
      <c r="AV53" t="s">
        <v>52</v>
      </c>
      <c r="AW53" t="s">
        <v>53</v>
      </c>
      <c r="BC53" t="s">
        <v>59</v>
      </c>
      <c r="BG53" t="s">
        <v>255</v>
      </c>
      <c r="BI53" t="s">
        <v>130</v>
      </c>
      <c r="BK53" t="s">
        <v>143</v>
      </c>
      <c r="BL53" t="s">
        <v>143</v>
      </c>
      <c r="BM53" t="s">
        <v>67</v>
      </c>
      <c r="BN53" t="s">
        <v>68</v>
      </c>
      <c r="BT53" t="s">
        <v>74</v>
      </c>
      <c r="BY53" t="s">
        <v>121</v>
      </c>
      <c r="CA53" t="s">
        <v>104</v>
      </c>
      <c r="CC53" t="s">
        <v>79</v>
      </c>
      <c r="CJ53" t="s">
        <v>171</v>
      </c>
      <c r="CL53" t="s">
        <v>106</v>
      </c>
      <c r="CM53" t="s">
        <v>256</v>
      </c>
      <c r="CO53" t="s">
        <v>133</v>
      </c>
    </row>
    <row r="54" spans="1:93" x14ac:dyDescent="0.2">
      <c r="A54">
        <v>2185</v>
      </c>
      <c r="B54">
        <v>11130329535</v>
      </c>
      <c r="C54" t="s">
        <v>12</v>
      </c>
      <c r="J54" t="s">
        <v>187</v>
      </c>
      <c r="M54" t="s">
        <v>148</v>
      </c>
      <c r="P54" t="s">
        <v>94</v>
      </c>
      <c r="Q54" t="s">
        <v>95</v>
      </c>
      <c r="R54" t="s">
        <v>96</v>
      </c>
      <c r="S54" t="s">
        <v>95</v>
      </c>
      <c r="T54" t="s">
        <v>96</v>
      </c>
      <c r="U54" t="s">
        <v>96</v>
      </c>
      <c r="V54" t="s">
        <v>95</v>
      </c>
      <c r="W54" t="s">
        <v>95</v>
      </c>
      <c r="X54" t="s">
        <v>95</v>
      </c>
      <c r="Y54" t="s">
        <v>96</v>
      </c>
      <c r="Z54" t="s">
        <v>95</v>
      </c>
      <c r="AA54" t="s">
        <v>95</v>
      </c>
      <c r="AB54" t="s">
        <v>96</v>
      </c>
      <c r="AC54" t="s">
        <v>95</v>
      </c>
      <c r="AD54" t="s">
        <v>95</v>
      </c>
      <c r="AE54" t="s">
        <v>95</v>
      </c>
      <c r="AF54" t="s">
        <v>95</v>
      </c>
      <c r="AG54" t="s">
        <v>95</v>
      </c>
      <c r="AH54" t="s">
        <v>95</v>
      </c>
      <c r="AI54" t="s">
        <v>188</v>
      </c>
      <c r="AJ54" t="s">
        <v>257</v>
      </c>
      <c r="AK54" t="s">
        <v>258</v>
      </c>
      <c r="AN54" t="s">
        <v>44</v>
      </c>
      <c r="AO54" t="s">
        <v>45</v>
      </c>
      <c r="BG54" t="s">
        <v>259</v>
      </c>
      <c r="BI54" t="s">
        <v>130</v>
      </c>
      <c r="BK54" t="s">
        <v>102</v>
      </c>
      <c r="BL54" t="s">
        <v>143</v>
      </c>
      <c r="BM54" t="s">
        <v>67</v>
      </c>
      <c r="BN54" t="s">
        <v>68</v>
      </c>
      <c r="BO54" t="s">
        <v>69</v>
      </c>
      <c r="BY54" t="s">
        <v>126</v>
      </c>
      <c r="CA54" t="s">
        <v>104</v>
      </c>
      <c r="CC54" t="s">
        <v>79</v>
      </c>
      <c r="CJ54" t="s">
        <v>127</v>
      </c>
      <c r="CL54" t="s">
        <v>106</v>
      </c>
      <c r="CM54" t="s">
        <v>260</v>
      </c>
      <c r="CO54" t="s">
        <v>108</v>
      </c>
    </row>
    <row r="55" spans="1:93" x14ac:dyDescent="0.2">
      <c r="A55">
        <v>2168</v>
      </c>
      <c r="B55">
        <v>11130248375</v>
      </c>
      <c r="C55" t="s">
        <v>12</v>
      </c>
      <c r="J55" t="s">
        <v>187</v>
      </c>
      <c r="M55" t="s">
        <v>109</v>
      </c>
      <c r="P55" t="s">
        <v>94</v>
      </c>
      <c r="Q55" t="s">
        <v>94</v>
      </c>
      <c r="R55" t="s">
        <v>94</v>
      </c>
      <c r="S55" t="s">
        <v>94</v>
      </c>
      <c r="T55" t="s">
        <v>94</v>
      </c>
      <c r="U55" t="s">
        <v>95</v>
      </c>
      <c r="V55" t="s">
        <v>94</v>
      </c>
      <c r="W55" t="s">
        <v>94</v>
      </c>
      <c r="X55" t="s">
        <v>94</v>
      </c>
      <c r="Y55" t="s">
        <v>94</v>
      </c>
      <c r="Z55" t="s">
        <v>94</v>
      </c>
      <c r="AA55" t="s">
        <v>94</v>
      </c>
      <c r="AB55" t="s">
        <v>94</v>
      </c>
      <c r="AC55" t="s">
        <v>94</v>
      </c>
      <c r="AD55" t="s">
        <v>188</v>
      </c>
      <c r="AE55" t="s">
        <v>95</v>
      </c>
      <c r="AF55" t="s">
        <v>94</v>
      </c>
      <c r="AG55" t="s">
        <v>95</v>
      </c>
      <c r="AH55" t="s">
        <v>94</v>
      </c>
      <c r="AI55" t="s">
        <v>95</v>
      </c>
      <c r="AJ55" t="s">
        <v>261</v>
      </c>
      <c r="AK55" t="s">
        <v>262</v>
      </c>
      <c r="AP55" t="s">
        <v>46</v>
      </c>
      <c r="BI55" t="s">
        <v>83</v>
      </c>
      <c r="BK55" t="s">
        <v>120</v>
      </c>
      <c r="BL55" t="s">
        <v>151</v>
      </c>
      <c r="BN55" t="s">
        <v>68</v>
      </c>
      <c r="BY55" t="s">
        <v>114</v>
      </c>
      <c r="CA55" t="s">
        <v>104</v>
      </c>
      <c r="CC55" t="s">
        <v>79</v>
      </c>
      <c r="CJ55" t="s">
        <v>105</v>
      </c>
      <c r="CL55" t="s">
        <v>172</v>
      </c>
      <c r="CM55" t="s">
        <v>152</v>
      </c>
      <c r="CO55" t="s">
        <v>108</v>
      </c>
    </row>
    <row r="56" spans="1:93" x14ac:dyDescent="0.2">
      <c r="A56">
        <v>2159</v>
      </c>
      <c r="B56">
        <v>11130151880</v>
      </c>
      <c r="C56" t="s">
        <v>12</v>
      </c>
      <c r="F56" t="s">
        <v>15</v>
      </c>
      <c r="J56" t="s">
        <v>187</v>
      </c>
      <c r="M56" t="s">
        <v>134</v>
      </c>
      <c r="P56" t="s">
        <v>94</v>
      </c>
      <c r="Q56" t="s">
        <v>94</v>
      </c>
      <c r="R56" t="s">
        <v>94</v>
      </c>
      <c r="S56" t="s">
        <v>94</v>
      </c>
      <c r="T56" t="s">
        <v>94</v>
      </c>
      <c r="U56" t="s">
        <v>94</v>
      </c>
      <c r="V56" t="s">
        <v>94</v>
      </c>
      <c r="W56" t="s">
        <v>94</v>
      </c>
      <c r="X56" t="s">
        <v>94</v>
      </c>
      <c r="Y56" t="s">
        <v>94</v>
      </c>
      <c r="Z56" t="s">
        <v>94</v>
      </c>
      <c r="AA56" t="s">
        <v>94</v>
      </c>
      <c r="AB56" t="s">
        <v>94</v>
      </c>
      <c r="AC56" t="s">
        <v>94</v>
      </c>
      <c r="AD56" t="s">
        <v>94</v>
      </c>
      <c r="AE56" t="s">
        <v>94</v>
      </c>
      <c r="AF56" t="s">
        <v>94</v>
      </c>
      <c r="AG56" t="s">
        <v>94</v>
      </c>
      <c r="AH56" t="s">
        <v>94</v>
      </c>
      <c r="AI56" t="s">
        <v>95</v>
      </c>
      <c r="AJ56" t="s">
        <v>263</v>
      </c>
      <c r="AK56" t="s">
        <v>264</v>
      </c>
      <c r="AP56" t="s">
        <v>46</v>
      </c>
      <c r="AS56" t="s">
        <v>49</v>
      </c>
      <c r="AT56" t="s">
        <v>50</v>
      </c>
      <c r="AV56" t="s">
        <v>52</v>
      </c>
      <c r="AW56" t="s">
        <v>53</v>
      </c>
      <c r="BG56" t="s">
        <v>265</v>
      </c>
      <c r="BI56" t="s">
        <v>113</v>
      </c>
      <c r="BK56" t="s">
        <v>102</v>
      </c>
      <c r="BL56" t="s">
        <v>102</v>
      </c>
      <c r="BM56" t="s">
        <v>67</v>
      </c>
      <c r="BO56" t="s">
        <v>69</v>
      </c>
      <c r="BR56" t="s">
        <v>72</v>
      </c>
      <c r="BY56" t="s">
        <v>131</v>
      </c>
      <c r="CA56" t="s">
        <v>104</v>
      </c>
      <c r="CC56" t="s">
        <v>79</v>
      </c>
      <c r="CJ56" t="s">
        <v>127</v>
      </c>
      <c r="CL56" t="s">
        <v>132</v>
      </c>
      <c r="CM56" t="s">
        <v>266</v>
      </c>
      <c r="CO56" t="s">
        <v>108</v>
      </c>
    </row>
    <row r="57" spans="1:93" x14ac:dyDescent="0.2">
      <c r="A57">
        <v>2158</v>
      </c>
      <c r="B57">
        <v>11130145009</v>
      </c>
      <c r="C57" t="s">
        <v>12</v>
      </c>
      <c r="D57" t="s">
        <v>13</v>
      </c>
      <c r="F57" t="s">
        <v>15</v>
      </c>
      <c r="J57" t="s">
        <v>187</v>
      </c>
      <c r="M57" t="s">
        <v>109</v>
      </c>
      <c r="P57" t="s">
        <v>96</v>
      </c>
      <c r="Q57" t="s">
        <v>96</v>
      </c>
      <c r="R57" t="s">
        <v>94</v>
      </c>
      <c r="S57" t="s">
        <v>94</v>
      </c>
      <c r="T57" t="s">
        <v>96</v>
      </c>
      <c r="U57" t="s">
        <v>96</v>
      </c>
      <c r="V57" t="s">
        <v>96</v>
      </c>
      <c r="W57" t="s">
        <v>96</v>
      </c>
      <c r="X57" t="s">
        <v>96</v>
      </c>
      <c r="Y57" t="s">
        <v>96</v>
      </c>
      <c r="Z57" t="s">
        <v>96</v>
      </c>
      <c r="AA57" t="s">
        <v>95</v>
      </c>
      <c r="AB57" t="s">
        <v>96</v>
      </c>
      <c r="AC57" t="s">
        <v>96</v>
      </c>
      <c r="AD57" t="s">
        <v>95</v>
      </c>
      <c r="AE57" t="s">
        <v>95</v>
      </c>
      <c r="AF57" t="s">
        <v>96</v>
      </c>
      <c r="AG57" t="s">
        <v>95</v>
      </c>
      <c r="AH57" t="s">
        <v>95</v>
      </c>
      <c r="AI57" t="s">
        <v>188</v>
      </c>
      <c r="AJ57" t="s">
        <v>267</v>
      </c>
      <c r="AK57" t="s">
        <v>268</v>
      </c>
      <c r="AN57" t="s">
        <v>44</v>
      </c>
      <c r="AO57" t="s">
        <v>45</v>
      </c>
      <c r="AP57" t="s">
        <v>46</v>
      </c>
      <c r="AT57" t="s">
        <v>50</v>
      </c>
      <c r="BC57" t="s">
        <v>59</v>
      </c>
      <c r="BG57" t="s">
        <v>269</v>
      </c>
      <c r="BI57" t="s">
        <v>192</v>
      </c>
      <c r="BK57" t="s">
        <v>102</v>
      </c>
      <c r="BL57" t="s">
        <v>102</v>
      </c>
      <c r="BM57" t="s">
        <v>67</v>
      </c>
      <c r="BY57" t="s">
        <v>126</v>
      </c>
      <c r="CA57" t="s">
        <v>115</v>
      </c>
      <c r="CC57" t="s">
        <v>79</v>
      </c>
      <c r="CJ57" t="s">
        <v>127</v>
      </c>
      <c r="CL57" t="s">
        <v>132</v>
      </c>
      <c r="CM57" t="s">
        <v>270</v>
      </c>
      <c r="CO57" t="s">
        <v>108</v>
      </c>
    </row>
    <row r="58" spans="1:93" x14ac:dyDescent="0.2">
      <c r="A58">
        <v>2156</v>
      </c>
      <c r="B58">
        <v>11130129014</v>
      </c>
      <c r="C58" t="s">
        <v>12</v>
      </c>
      <c r="J58" t="s">
        <v>187</v>
      </c>
      <c r="M58" t="s">
        <v>148</v>
      </c>
      <c r="P58" t="s">
        <v>94</v>
      </c>
      <c r="Q58" t="s">
        <v>94</v>
      </c>
      <c r="R58" t="s">
        <v>94</v>
      </c>
      <c r="S58" t="s">
        <v>96</v>
      </c>
      <c r="T58" t="s">
        <v>96</v>
      </c>
      <c r="U58" t="s">
        <v>95</v>
      </c>
      <c r="V58" t="s">
        <v>94</v>
      </c>
      <c r="W58" t="s">
        <v>96</v>
      </c>
      <c r="X58" t="s">
        <v>96</v>
      </c>
      <c r="Y58" t="s">
        <v>96</v>
      </c>
      <c r="Z58" t="s">
        <v>188</v>
      </c>
      <c r="AA58" t="s">
        <v>94</v>
      </c>
      <c r="AB58" t="s">
        <v>96</v>
      </c>
      <c r="AC58" t="s">
        <v>95</v>
      </c>
      <c r="AD58" t="s">
        <v>96</v>
      </c>
      <c r="AE58" t="s">
        <v>95</v>
      </c>
      <c r="AF58" t="s">
        <v>96</v>
      </c>
      <c r="AG58" t="s">
        <v>96</v>
      </c>
      <c r="AH58" t="s">
        <v>96</v>
      </c>
      <c r="AI58" t="s">
        <v>188</v>
      </c>
      <c r="AJ58" t="s">
        <v>271</v>
      </c>
      <c r="AK58" t="s">
        <v>272</v>
      </c>
      <c r="AN58" t="s">
        <v>44</v>
      </c>
      <c r="AX58" t="s">
        <v>54</v>
      </c>
      <c r="BI58" t="s">
        <v>113</v>
      </c>
      <c r="BK58" t="s">
        <v>143</v>
      </c>
      <c r="BL58" t="s">
        <v>143</v>
      </c>
      <c r="BM58" t="s">
        <v>67</v>
      </c>
      <c r="BN58" t="s">
        <v>68</v>
      </c>
      <c r="BP58" t="s">
        <v>70</v>
      </c>
      <c r="BT58" t="s">
        <v>74</v>
      </c>
      <c r="BU58" t="s">
        <v>75</v>
      </c>
      <c r="BY58" t="s">
        <v>103</v>
      </c>
      <c r="CA58" t="s">
        <v>104</v>
      </c>
      <c r="CC58" t="s">
        <v>79</v>
      </c>
      <c r="CJ58" t="s">
        <v>105</v>
      </c>
      <c r="CL58" t="s">
        <v>132</v>
      </c>
      <c r="CM58" t="s">
        <v>273</v>
      </c>
      <c r="CO58" t="s">
        <v>108</v>
      </c>
    </row>
    <row r="59" spans="1:93" x14ac:dyDescent="0.2">
      <c r="A59">
        <v>2147</v>
      </c>
      <c r="B59">
        <v>11130047939</v>
      </c>
      <c r="C59" t="s">
        <v>12</v>
      </c>
      <c r="F59" t="s">
        <v>15</v>
      </c>
      <c r="J59" t="s">
        <v>187</v>
      </c>
      <c r="M59" t="s">
        <v>109</v>
      </c>
      <c r="P59" t="s">
        <v>94</v>
      </c>
      <c r="Q59" t="s">
        <v>94</v>
      </c>
      <c r="R59" t="s">
        <v>96</v>
      </c>
      <c r="S59" t="s">
        <v>96</v>
      </c>
      <c r="T59" t="s">
        <v>96</v>
      </c>
      <c r="U59" t="s">
        <v>96</v>
      </c>
      <c r="V59" t="s">
        <v>96</v>
      </c>
      <c r="W59" t="s">
        <v>94</v>
      </c>
      <c r="X59" t="s">
        <v>96</v>
      </c>
      <c r="Y59" t="s">
        <v>96</v>
      </c>
      <c r="Z59" t="s">
        <v>96</v>
      </c>
      <c r="AA59" t="s">
        <v>96</v>
      </c>
      <c r="AB59" t="s">
        <v>94</v>
      </c>
      <c r="AC59" t="s">
        <v>95</v>
      </c>
      <c r="AD59" t="s">
        <v>95</v>
      </c>
      <c r="AE59" t="s">
        <v>95</v>
      </c>
      <c r="AF59" t="s">
        <v>96</v>
      </c>
      <c r="AG59" t="s">
        <v>96</v>
      </c>
      <c r="AH59" t="s">
        <v>95</v>
      </c>
      <c r="AI59" t="s">
        <v>188</v>
      </c>
      <c r="AJ59" t="s">
        <v>274</v>
      </c>
      <c r="AK59" t="s">
        <v>275</v>
      </c>
      <c r="AQ59" t="s">
        <v>47</v>
      </c>
      <c r="BE59" t="s">
        <v>61</v>
      </c>
      <c r="BI59" t="s">
        <v>192</v>
      </c>
      <c r="BK59" t="s">
        <v>120</v>
      </c>
      <c r="BL59" t="s">
        <v>120</v>
      </c>
      <c r="BM59" t="s">
        <v>67</v>
      </c>
      <c r="BN59" t="s">
        <v>68</v>
      </c>
      <c r="BP59" t="s">
        <v>70</v>
      </c>
      <c r="BQ59" t="s">
        <v>71</v>
      </c>
      <c r="BY59" t="s">
        <v>131</v>
      </c>
      <c r="CA59" t="s">
        <v>104</v>
      </c>
      <c r="CC59" t="s">
        <v>79</v>
      </c>
      <c r="CJ59" t="s">
        <v>171</v>
      </c>
      <c r="CL59" t="s">
        <v>106</v>
      </c>
      <c r="CM59" t="s">
        <v>276</v>
      </c>
      <c r="CO59" t="s">
        <v>108</v>
      </c>
    </row>
    <row r="60" spans="1:93" x14ac:dyDescent="0.2">
      <c r="A60">
        <v>2140</v>
      </c>
      <c r="B60">
        <v>11129996345</v>
      </c>
      <c r="C60" t="s">
        <v>12</v>
      </c>
      <c r="J60" t="s">
        <v>187</v>
      </c>
      <c r="M60" t="s">
        <v>109</v>
      </c>
      <c r="P60" t="s">
        <v>94</v>
      </c>
      <c r="Q60" t="s">
        <v>94</v>
      </c>
      <c r="R60" t="s">
        <v>94</v>
      </c>
      <c r="S60" t="s">
        <v>94</v>
      </c>
      <c r="T60" t="s">
        <v>94</v>
      </c>
      <c r="U60" t="s">
        <v>94</v>
      </c>
      <c r="V60" t="s">
        <v>94</v>
      </c>
      <c r="W60" t="s">
        <v>94</v>
      </c>
      <c r="X60" t="s">
        <v>94</v>
      </c>
      <c r="Y60" t="s">
        <v>94</v>
      </c>
      <c r="Z60" t="s">
        <v>94</v>
      </c>
      <c r="AA60" t="s">
        <v>94</v>
      </c>
      <c r="AB60" t="s">
        <v>94</v>
      </c>
      <c r="AC60" t="s">
        <v>94</v>
      </c>
      <c r="AD60" t="s">
        <v>94</v>
      </c>
      <c r="AE60" t="s">
        <v>94</v>
      </c>
      <c r="AF60" t="s">
        <v>94</v>
      </c>
      <c r="AG60" t="s">
        <v>94</v>
      </c>
      <c r="AH60" t="s">
        <v>94</v>
      </c>
      <c r="AI60" t="s">
        <v>94</v>
      </c>
      <c r="AJ60" t="s">
        <v>277</v>
      </c>
      <c r="AK60" t="s">
        <v>278</v>
      </c>
      <c r="AM60" t="s">
        <v>43</v>
      </c>
      <c r="AU60" t="s">
        <v>51</v>
      </c>
      <c r="AX60" t="s">
        <v>54</v>
      </c>
      <c r="BD60" t="s">
        <v>60</v>
      </c>
      <c r="BE60" t="s">
        <v>61</v>
      </c>
      <c r="BI60" t="s">
        <v>113</v>
      </c>
      <c r="BK60" t="s">
        <v>102</v>
      </c>
      <c r="BL60" t="s">
        <v>102</v>
      </c>
      <c r="BM60" t="s">
        <v>67</v>
      </c>
      <c r="BY60" t="s">
        <v>131</v>
      </c>
      <c r="CA60" t="s">
        <v>104</v>
      </c>
      <c r="CC60" t="s">
        <v>79</v>
      </c>
      <c r="CJ60" t="s">
        <v>116</v>
      </c>
      <c r="CL60" t="s">
        <v>132</v>
      </c>
      <c r="CM60" t="s">
        <v>279</v>
      </c>
      <c r="CO60" t="s">
        <v>108</v>
      </c>
    </row>
    <row r="61" spans="1:93" x14ac:dyDescent="0.2">
      <c r="A61">
        <v>2128</v>
      </c>
      <c r="B61">
        <v>11129831290</v>
      </c>
      <c r="C61" t="s">
        <v>12</v>
      </c>
      <c r="D61" t="s">
        <v>13</v>
      </c>
      <c r="J61" t="s">
        <v>187</v>
      </c>
      <c r="M61" t="s">
        <v>118</v>
      </c>
      <c r="P61" t="s">
        <v>94</v>
      </c>
      <c r="Q61" t="s">
        <v>94</v>
      </c>
      <c r="R61" t="s">
        <v>96</v>
      </c>
      <c r="S61" t="s">
        <v>94</v>
      </c>
      <c r="T61" t="s">
        <v>94</v>
      </c>
      <c r="U61" t="s">
        <v>94</v>
      </c>
      <c r="V61" t="s">
        <v>94</v>
      </c>
      <c r="W61" t="s">
        <v>94</v>
      </c>
      <c r="X61" t="s">
        <v>94</v>
      </c>
      <c r="Y61" t="s">
        <v>94</v>
      </c>
      <c r="Z61" t="s">
        <v>96</v>
      </c>
      <c r="AA61" t="s">
        <v>94</v>
      </c>
      <c r="AB61" t="s">
        <v>96</v>
      </c>
      <c r="AC61" t="s">
        <v>94</v>
      </c>
      <c r="AD61" t="s">
        <v>96</v>
      </c>
      <c r="AE61" t="s">
        <v>94</v>
      </c>
      <c r="AF61" t="s">
        <v>94</v>
      </c>
      <c r="AG61" t="s">
        <v>96</v>
      </c>
      <c r="AH61" t="s">
        <v>95</v>
      </c>
      <c r="AI61" t="s">
        <v>95</v>
      </c>
      <c r="AJ61" t="s">
        <v>280</v>
      </c>
      <c r="AK61" t="s">
        <v>280</v>
      </c>
      <c r="AQ61" t="s">
        <v>47</v>
      </c>
      <c r="AS61" t="s">
        <v>49</v>
      </c>
      <c r="AU61" t="s">
        <v>51</v>
      </c>
      <c r="BI61" t="s">
        <v>113</v>
      </c>
      <c r="BK61" t="s">
        <v>102</v>
      </c>
      <c r="BL61" t="s">
        <v>120</v>
      </c>
      <c r="BM61" t="s">
        <v>67</v>
      </c>
      <c r="BN61" t="s">
        <v>68</v>
      </c>
      <c r="BY61" t="s">
        <v>121</v>
      </c>
      <c r="CA61" t="s">
        <v>104</v>
      </c>
      <c r="CC61" t="s">
        <v>79</v>
      </c>
      <c r="CJ61" t="s">
        <v>127</v>
      </c>
      <c r="CL61" t="s">
        <v>106</v>
      </c>
      <c r="CM61" t="s">
        <v>281</v>
      </c>
      <c r="CO61" t="s">
        <v>133</v>
      </c>
    </row>
    <row r="62" spans="1:93" x14ac:dyDescent="0.2">
      <c r="A62">
        <v>2116</v>
      </c>
      <c r="B62">
        <v>11129690692</v>
      </c>
      <c r="C62" t="s">
        <v>12</v>
      </c>
      <c r="D62" t="s">
        <v>13</v>
      </c>
      <c r="E62" t="s">
        <v>14</v>
      </c>
      <c r="F62" t="s">
        <v>15</v>
      </c>
      <c r="J62" t="s">
        <v>187</v>
      </c>
      <c r="M62" t="s">
        <v>148</v>
      </c>
      <c r="P62" t="s">
        <v>94</v>
      </c>
      <c r="Q62" t="s">
        <v>94</v>
      </c>
      <c r="R62" t="s">
        <v>94</v>
      </c>
      <c r="S62" t="s">
        <v>94</v>
      </c>
      <c r="T62" t="s">
        <v>94</v>
      </c>
      <c r="U62" t="s">
        <v>94</v>
      </c>
      <c r="V62" t="s">
        <v>94</v>
      </c>
      <c r="W62" t="s">
        <v>96</v>
      </c>
      <c r="X62" t="s">
        <v>94</v>
      </c>
      <c r="Y62" t="s">
        <v>94</v>
      </c>
      <c r="Z62" t="s">
        <v>96</v>
      </c>
      <c r="AA62" t="s">
        <v>94</v>
      </c>
      <c r="AB62" t="s">
        <v>94</v>
      </c>
      <c r="AC62" t="s">
        <v>94</v>
      </c>
      <c r="AD62" t="s">
        <v>95</v>
      </c>
      <c r="AE62" t="s">
        <v>95</v>
      </c>
      <c r="AF62" t="s">
        <v>94</v>
      </c>
      <c r="AG62" t="s">
        <v>95</v>
      </c>
      <c r="AH62" t="s">
        <v>96</v>
      </c>
      <c r="AI62" t="s">
        <v>95</v>
      </c>
      <c r="AJ62" t="s">
        <v>282</v>
      </c>
      <c r="AK62" t="s">
        <v>283</v>
      </c>
      <c r="AZ62" t="s">
        <v>56</v>
      </c>
      <c r="BI62" t="s">
        <v>130</v>
      </c>
      <c r="BK62" t="s">
        <v>120</v>
      </c>
      <c r="BL62" t="s">
        <v>151</v>
      </c>
      <c r="BM62" t="s">
        <v>67</v>
      </c>
      <c r="BN62" t="s">
        <v>68</v>
      </c>
      <c r="BO62" t="s">
        <v>69</v>
      </c>
      <c r="BP62" t="s">
        <v>70</v>
      </c>
      <c r="BS62" t="s">
        <v>73</v>
      </c>
      <c r="BY62" t="s">
        <v>121</v>
      </c>
      <c r="CA62" t="s">
        <v>104</v>
      </c>
      <c r="CD62" t="s">
        <v>80</v>
      </c>
      <c r="CJ62" t="s">
        <v>127</v>
      </c>
      <c r="CL62" t="s">
        <v>106</v>
      </c>
      <c r="CM62" t="s">
        <v>284</v>
      </c>
      <c r="CO62" t="s">
        <v>133</v>
      </c>
    </row>
    <row r="63" spans="1:93" x14ac:dyDescent="0.2">
      <c r="A63">
        <v>2104</v>
      </c>
      <c r="B63">
        <v>11129607633</v>
      </c>
      <c r="C63" t="s">
        <v>12</v>
      </c>
      <c r="F63" t="s">
        <v>15</v>
      </c>
      <c r="J63" t="s">
        <v>187</v>
      </c>
      <c r="M63" t="s">
        <v>134</v>
      </c>
      <c r="P63" t="s">
        <v>94</v>
      </c>
      <c r="Q63" t="s">
        <v>94</v>
      </c>
      <c r="R63" t="s">
        <v>94</v>
      </c>
      <c r="S63" t="s">
        <v>94</v>
      </c>
      <c r="T63" t="s">
        <v>94</v>
      </c>
      <c r="U63" t="s">
        <v>94</v>
      </c>
      <c r="V63" t="s">
        <v>94</v>
      </c>
      <c r="W63" t="s">
        <v>94</v>
      </c>
      <c r="X63" t="s">
        <v>94</v>
      </c>
      <c r="Y63" t="s">
        <v>94</v>
      </c>
      <c r="Z63" t="s">
        <v>96</v>
      </c>
      <c r="AA63" t="s">
        <v>94</v>
      </c>
      <c r="AB63" t="s">
        <v>94</v>
      </c>
      <c r="AC63" t="s">
        <v>94</v>
      </c>
      <c r="AD63" t="s">
        <v>94</v>
      </c>
      <c r="AE63" t="s">
        <v>96</v>
      </c>
      <c r="AF63" t="s">
        <v>94</v>
      </c>
      <c r="AG63" t="s">
        <v>96</v>
      </c>
      <c r="AH63" t="s">
        <v>96</v>
      </c>
      <c r="AI63" t="s">
        <v>95</v>
      </c>
      <c r="AJ63" t="s">
        <v>285</v>
      </c>
      <c r="AK63" t="s">
        <v>286</v>
      </c>
      <c r="AN63" t="s">
        <v>44</v>
      </c>
      <c r="AT63" t="s">
        <v>50</v>
      </c>
      <c r="AU63" t="s">
        <v>51</v>
      </c>
      <c r="AY63" t="s">
        <v>55</v>
      </c>
      <c r="BG63" t="s">
        <v>287</v>
      </c>
      <c r="BI63" t="s">
        <v>130</v>
      </c>
      <c r="BK63" t="s">
        <v>143</v>
      </c>
      <c r="BL63" t="s">
        <v>102</v>
      </c>
      <c r="BM63" t="s">
        <v>67</v>
      </c>
      <c r="BP63" t="s">
        <v>70</v>
      </c>
      <c r="BQ63" t="s">
        <v>71</v>
      </c>
      <c r="BS63" t="s">
        <v>73</v>
      </c>
      <c r="BY63" t="s">
        <v>135</v>
      </c>
      <c r="CA63" t="s">
        <v>104</v>
      </c>
      <c r="CC63" t="s">
        <v>79</v>
      </c>
      <c r="CJ63" t="s">
        <v>116</v>
      </c>
      <c r="CL63" t="s">
        <v>132</v>
      </c>
      <c r="CM63" t="s">
        <v>288</v>
      </c>
      <c r="CO63" t="s">
        <v>133</v>
      </c>
    </row>
    <row r="64" spans="1:93" x14ac:dyDescent="0.2">
      <c r="A64">
        <v>2091</v>
      </c>
      <c r="B64">
        <v>11129437479</v>
      </c>
      <c r="C64" t="s">
        <v>12</v>
      </c>
      <c r="J64" t="s">
        <v>187</v>
      </c>
      <c r="M64" t="s">
        <v>134</v>
      </c>
      <c r="P64" t="s">
        <v>94</v>
      </c>
      <c r="Q64" t="s">
        <v>96</v>
      </c>
      <c r="R64" t="s">
        <v>96</v>
      </c>
      <c r="S64" t="s">
        <v>94</v>
      </c>
      <c r="T64" t="s">
        <v>94</v>
      </c>
      <c r="U64" t="s">
        <v>96</v>
      </c>
      <c r="V64" t="s">
        <v>96</v>
      </c>
      <c r="W64" t="s">
        <v>94</v>
      </c>
      <c r="X64" t="s">
        <v>94</v>
      </c>
      <c r="Y64" t="s">
        <v>95</v>
      </c>
      <c r="Z64" t="s">
        <v>95</v>
      </c>
      <c r="AA64" t="s">
        <v>94</v>
      </c>
      <c r="AB64" t="s">
        <v>96</v>
      </c>
      <c r="AC64" t="s">
        <v>96</v>
      </c>
      <c r="AD64" t="s">
        <v>97</v>
      </c>
      <c r="AE64" t="s">
        <v>95</v>
      </c>
      <c r="AF64" t="s">
        <v>188</v>
      </c>
      <c r="AG64" t="s">
        <v>95</v>
      </c>
      <c r="AH64" t="s">
        <v>95</v>
      </c>
      <c r="AI64" t="s">
        <v>97</v>
      </c>
      <c r="AJ64" t="s">
        <v>289</v>
      </c>
      <c r="AN64" t="s">
        <v>44</v>
      </c>
      <c r="AP64" t="s">
        <v>46</v>
      </c>
      <c r="AR64" t="s">
        <v>48</v>
      </c>
      <c r="AV64" t="s">
        <v>52</v>
      </c>
      <c r="AZ64" t="s">
        <v>56</v>
      </c>
      <c r="BI64" t="s">
        <v>130</v>
      </c>
      <c r="BK64" t="s">
        <v>102</v>
      </c>
      <c r="BL64" t="s">
        <v>120</v>
      </c>
      <c r="BM64" t="s">
        <v>67</v>
      </c>
      <c r="BN64" t="s">
        <v>68</v>
      </c>
      <c r="BO64" t="s">
        <v>69</v>
      </c>
      <c r="BY64" t="s">
        <v>103</v>
      </c>
      <c r="CA64" t="s">
        <v>104</v>
      </c>
      <c r="CC64" t="s">
        <v>79</v>
      </c>
      <c r="CJ64" t="s">
        <v>171</v>
      </c>
      <c r="CL64" t="s">
        <v>172</v>
      </c>
      <c r="CM64" t="s">
        <v>290</v>
      </c>
      <c r="CO64" t="s">
        <v>108</v>
      </c>
    </row>
    <row r="65" spans="1:93" x14ac:dyDescent="0.2">
      <c r="A65">
        <v>2029</v>
      </c>
      <c r="B65">
        <v>11128758153</v>
      </c>
      <c r="C65" t="s">
        <v>12</v>
      </c>
      <c r="F65" t="s">
        <v>15</v>
      </c>
      <c r="J65" t="s">
        <v>187</v>
      </c>
      <c r="M65" t="s">
        <v>134</v>
      </c>
      <c r="P65" t="s">
        <v>94</v>
      </c>
      <c r="Q65" t="s">
        <v>94</v>
      </c>
      <c r="R65" t="s">
        <v>94</v>
      </c>
      <c r="S65" t="s">
        <v>94</v>
      </c>
      <c r="T65" t="s">
        <v>94</v>
      </c>
      <c r="U65" t="s">
        <v>94</v>
      </c>
      <c r="V65" t="s">
        <v>94</v>
      </c>
      <c r="W65" t="s">
        <v>94</v>
      </c>
      <c r="X65" t="s">
        <v>94</v>
      </c>
      <c r="Y65" t="s">
        <v>94</v>
      </c>
      <c r="Z65" t="s">
        <v>94</v>
      </c>
      <c r="AA65" t="s">
        <v>94</v>
      </c>
      <c r="AB65" t="s">
        <v>94</v>
      </c>
      <c r="AC65" t="s">
        <v>94</v>
      </c>
      <c r="AD65" t="s">
        <v>94</v>
      </c>
      <c r="AE65" t="s">
        <v>94</v>
      </c>
      <c r="AF65" t="s">
        <v>94</v>
      </c>
      <c r="AG65" t="s">
        <v>94</v>
      </c>
      <c r="AH65" t="s">
        <v>94</v>
      </c>
      <c r="AI65" t="s">
        <v>95</v>
      </c>
      <c r="AJ65" t="s">
        <v>291</v>
      </c>
      <c r="AK65" t="s">
        <v>292</v>
      </c>
      <c r="AQ65" t="s">
        <v>47</v>
      </c>
      <c r="AS65" t="s">
        <v>49</v>
      </c>
      <c r="AW65" t="s">
        <v>53</v>
      </c>
      <c r="AZ65" t="s">
        <v>56</v>
      </c>
      <c r="BI65" t="s">
        <v>101</v>
      </c>
      <c r="BK65" t="s">
        <v>143</v>
      </c>
      <c r="BL65" t="s">
        <v>120</v>
      </c>
      <c r="BN65" t="s">
        <v>68</v>
      </c>
      <c r="BO65" t="s">
        <v>69</v>
      </c>
      <c r="BY65" t="s">
        <v>126</v>
      </c>
      <c r="CA65" t="s">
        <v>104</v>
      </c>
      <c r="CC65" t="s">
        <v>79</v>
      </c>
      <c r="CJ65" t="s">
        <v>127</v>
      </c>
      <c r="CL65" t="s">
        <v>106</v>
      </c>
      <c r="CM65" t="s">
        <v>293</v>
      </c>
      <c r="CO65" t="s">
        <v>133</v>
      </c>
    </row>
    <row r="66" spans="1:93" x14ac:dyDescent="0.2">
      <c r="A66">
        <v>1975</v>
      </c>
      <c r="B66">
        <v>11128222225</v>
      </c>
      <c r="C66" t="s">
        <v>12</v>
      </c>
      <c r="F66" t="s">
        <v>15</v>
      </c>
      <c r="J66" t="s">
        <v>187</v>
      </c>
      <c r="M66" t="s">
        <v>109</v>
      </c>
      <c r="P66" t="s">
        <v>94</v>
      </c>
      <c r="Q66" t="s">
        <v>94</v>
      </c>
      <c r="R66" t="s">
        <v>94</v>
      </c>
      <c r="S66" t="s">
        <v>96</v>
      </c>
      <c r="T66" t="s">
        <v>94</v>
      </c>
      <c r="U66" t="s">
        <v>94</v>
      </c>
      <c r="V66" t="s">
        <v>94</v>
      </c>
      <c r="W66" t="s">
        <v>94</v>
      </c>
      <c r="X66" t="s">
        <v>94</v>
      </c>
      <c r="Y66" t="s">
        <v>94</v>
      </c>
      <c r="Z66" t="s">
        <v>94</v>
      </c>
      <c r="AA66" t="s">
        <v>94</v>
      </c>
      <c r="AB66" t="s">
        <v>94</v>
      </c>
      <c r="AC66" t="s">
        <v>96</v>
      </c>
      <c r="AD66" t="s">
        <v>95</v>
      </c>
      <c r="AE66" t="s">
        <v>96</v>
      </c>
      <c r="AF66" t="s">
        <v>94</v>
      </c>
      <c r="AG66" t="s">
        <v>96</v>
      </c>
      <c r="AH66" t="s">
        <v>97</v>
      </c>
      <c r="AI66" t="s">
        <v>97</v>
      </c>
      <c r="AJ66" t="s">
        <v>294</v>
      </c>
      <c r="AK66" t="s">
        <v>295</v>
      </c>
      <c r="AN66" t="s">
        <v>44</v>
      </c>
      <c r="AO66" t="s">
        <v>45</v>
      </c>
      <c r="BB66" t="s">
        <v>58</v>
      </c>
      <c r="BI66" t="s">
        <v>192</v>
      </c>
      <c r="BK66" t="s">
        <v>102</v>
      </c>
      <c r="BL66" t="s">
        <v>120</v>
      </c>
      <c r="BM66" t="s">
        <v>67</v>
      </c>
      <c r="BO66" t="s">
        <v>69</v>
      </c>
      <c r="BP66" t="s">
        <v>70</v>
      </c>
      <c r="BR66" t="s">
        <v>72</v>
      </c>
      <c r="BS66" t="s">
        <v>73</v>
      </c>
      <c r="BY66" t="s">
        <v>114</v>
      </c>
      <c r="CA66" t="s">
        <v>104</v>
      </c>
      <c r="CC66" t="s">
        <v>79</v>
      </c>
      <c r="CJ66" t="s">
        <v>171</v>
      </c>
      <c r="CL66" t="s">
        <v>132</v>
      </c>
      <c r="CM66" t="s">
        <v>296</v>
      </c>
      <c r="CO66" t="s">
        <v>108</v>
      </c>
    </row>
    <row r="67" spans="1:93" x14ac:dyDescent="0.2">
      <c r="A67">
        <v>1960</v>
      </c>
      <c r="B67">
        <v>11128097519</v>
      </c>
      <c r="C67" t="s">
        <v>12</v>
      </c>
      <c r="F67" t="s">
        <v>15</v>
      </c>
      <c r="J67" t="s">
        <v>187</v>
      </c>
      <c r="M67" t="s">
        <v>109</v>
      </c>
      <c r="P67" t="s">
        <v>94</v>
      </c>
      <c r="Q67" t="s">
        <v>94</v>
      </c>
      <c r="R67" t="s">
        <v>94</v>
      </c>
      <c r="S67" t="s">
        <v>94</v>
      </c>
      <c r="T67" t="s">
        <v>94</v>
      </c>
      <c r="U67" t="s">
        <v>94</v>
      </c>
      <c r="V67" t="s">
        <v>94</v>
      </c>
      <c r="W67" t="s">
        <v>95</v>
      </c>
      <c r="X67" t="s">
        <v>94</v>
      </c>
      <c r="Y67" t="s">
        <v>94</v>
      </c>
      <c r="Z67" t="s">
        <v>96</v>
      </c>
      <c r="AA67" t="s">
        <v>94</v>
      </c>
      <c r="AB67" t="s">
        <v>96</v>
      </c>
      <c r="AC67" t="s">
        <v>95</v>
      </c>
      <c r="AD67" t="s">
        <v>95</v>
      </c>
      <c r="AE67" t="s">
        <v>96</v>
      </c>
      <c r="AF67" t="s">
        <v>94</v>
      </c>
      <c r="AG67" t="s">
        <v>94</v>
      </c>
      <c r="AH67" t="s">
        <v>188</v>
      </c>
      <c r="AI67" t="s">
        <v>188</v>
      </c>
      <c r="AJ67" t="s">
        <v>297</v>
      </c>
      <c r="AK67" t="s">
        <v>298</v>
      </c>
      <c r="AO67" t="s">
        <v>45</v>
      </c>
      <c r="AQ67" t="s">
        <v>47</v>
      </c>
      <c r="AU67" t="s">
        <v>51</v>
      </c>
      <c r="AZ67" t="s">
        <v>56</v>
      </c>
      <c r="BC67" t="s">
        <v>59</v>
      </c>
      <c r="BG67" t="s">
        <v>299</v>
      </c>
      <c r="BI67" t="s">
        <v>101</v>
      </c>
      <c r="BK67" t="s">
        <v>151</v>
      </c>
      <c r="BL67" t="s">
        <v>151</v>
      </c>
      <c r="BM67" t="s">
        <v>67</v>
      </c>
      <c r="BY67" t="s">
        <v>121</v>
      </c>
      <c r="CA67" t="s">
        <v>115</v>
      </c>
      <c r="CC67" t="s">
        <v>79</v>
      </c>
      <c r="CJ67" t="s">
        <v>116</v>
      </c>
      <c r="CL67" t="s">
        <v>106</v>
      </c>
      <c r="CM67" t="s">
        <v>300</v>
      </c>
      <c r="CO67" t="s">
        <v>133</v>
      </c>
    </row>
    <row r="68" spans="1:93" x14ac:dyDescent="0.2">
      <c r="A68">
        <v>1945</v>
      </c>
      <c r="B68">
        <v>11127494351</v>
      </c>
      <c r="C68" t="s">
        <v>12</v>
      </c>
      <c r="D68" t="s">
        <v>13</v>
      </c>
      <c r="E68" t="s">
        <v>14</v>
      </c>
      <c r="F68" t="s">
        <v>15</v>
      </c>
      <c r="J68" t="s">
        <v>187</v>
      </c>
      <c r="M68" t="s">
        <v>134</v>
      </c>
      <c r="P68" t="s">
        <v>94</v>
      </c>
      <c r="Q68" t="s">
        <v>96</v>
      </c>
      <c r="R68" t="s">
        <v>96</v>
      </c>
      <c r="S68" t="s">
        <v>96</v>
      </c>
      <c r="T68" t="s">
        <v>96</v>
      </c>
      <c r="U68" t="s">
        <v>95</v>
      </c>
      <c r="V68" t="s">
        <v>96</v>
      </c>
      <c r="W68" t="s">
        <v>96</v>
      </c>
      <c r="X68" t="s">
        <v>97</v>
      </c>
      <c r="Y68" t="s">
        <v>96</v>
      </c>
      <c r="Z68" t="s">
        <v>96</v>
      </c>
      <c r="AA68" t="s">
        <v>188</v>
      </c>
      <c r="AB68" t="s">
        <v>95</v>
      </c>
      <c r="AC68" t="s">
        <v>96</v>
      </c>
      <c r="AD68" t="s">
        <v>95</v>
      </c>
      <c r="AE68" t="s">
        <v>95</v>
      </c>
      <c r="AF68" t="s">
        <v>97</v>
      </c>
      <c r="AG68" t="s">
        <v>97</v>
      </c>
      <c r="AH68" t="s">
        <v>95</v>
      </c>
      <c r="AI68" t="s">
        <v>97</v>
      </c>
      <c r="AJ68" t="s">
        <v>301</v>
      </c>
      <c r="AK68" t="s">
        <v>302</v>
      </c>
      <c r="AN68" t="s">
        <v>44</v>
      </c>
      <c r="AO68" t="s">
        <v>45</v>
      </c>
      <c r="AQ68" t="s">
        <v>47</v>
      </c>
      <c r="BI68" t="s">
        <v>130</v>
      </c>
      <c r="BK68" t="s">
        <v>102</v>
      </c>
      <c r="BL68" t="s">
        <v>102</v>
      </c>
      <c r="BM68" t="s">
        <v>67</v>
      </c>
      <c r="BN68" t="s">
        <v>68</v>
      </c>
      <c r="BO68" t="s">
        <v>69</v>
      </c>
      <c r="BR68" t="s">
        <v>72</v>
      </c>
      <c r="BY68" t="s">
        <v>121</v>
      </c>
      <c r="CA68" t="s">
        <v>104</v>
      </c>
      <c r="CC68" t="s">
        <v>79</v>
      </c>
      <c r="CJ68" t="s">
        <v>127</v>
      </c>
      <c r="CL68" t="s">
        <v>106</v>
      </c>
      <c r="CM68" t="s">
        <v>303</v>
      </c>
      <c r="CO68" t="s">
        <v>133</v>
      </c>
    </row>
    <row r="69" spans="1:93" x14ac:dyDescent="0.2">
      <c r="A69">
        <v>1933</v>
      </c>
      <c r="B69">
        <v>11127359964</v>
      </c>
      <c r="C69" t="s">
        <v>12</v>
      </c>
      <c r="J69" t="s">
        <v>187</v>
      </c>
      <c r="M69" t="s">
        <v>148</v>
      </c>
      <c r="P69" t="s">
        <v>94</v>
      </c>
      <c r="Q69" t="s">
        <v>94</v>
      </c>
      <c r="R69" t="s">
        <v>94</v>
      </c>
      <c r="S69" t="s">
        <v>94</v>
      </c>
      <c r="T69" t="s">
        <v>96</v>
      </c>
      <c r="U69" t="s">
        <v>94</v>
      </c>
      <c r="V69" t="s">
        <v>94</v>
      </c>
      <c r="W69" t="s">
        <v>95</v>
      </c>
      <c r="X69" t="s">
        <v>94</v>
      </c>
      <c r="Y69" t="s">
        <v>96</v>
      </c>
      <c r="Z69" t="s">
        <v>97</v>
      </c>
      <c r="AA69" t="s">
        <v>96</v>
      </c>
      <c r="AB69" t="s">
        <v>96</v>
      </c>
      <c r="AC69" t="s">
        <v>96</v>
      </c>
      <c r="AD69" t="s">
        <v>95</v>
      </c>
      <c r="AE69" t="s">
        <v>96</v>
      </c>
      <c r="AF69" t="s">
        <v>96</v>
      </c>
      <c r="AG69" t="s">
        <v>94</v>
      </c>
      <c r="AH69" t="s">
        <v>95</v>
      </c>
      <c r="AI69" t="s">
        <v>95</v>
      </c>
      <c r="AN69" t="s">
        <v>44</v>
      </c>
      <c r="AP69" t="s">
        <v>46</v>
      </c>
      <c r="AT69" t="s">
        <v>50</v>
      </c>
      <c r="AX69" t="s">
        <v>54</v>
      </c>
      <c r="AZ69" t="s">
        <v>56</v>
      </c>
      <c r="BI69" t="s">
        <v>113</v>
      </c>
      <c r="BK69" t="s">
        <v>102</v>
      </c>
      <c r="BL69" t="s">
        <v>102</v>
      </c>
      <c r="BN69" t="s">
        <v>68</v>
      </c>
      <c r="BR69" t="s">
        <v>72</v>
      </c>
      <c r="BY69" t="s">
        <v>121</v>
      </c>
      <c r="CA69" t="s">
        <v>83</v>
      </c>
      <c r="CC69" t="s">
        <v>79</v>
      </c>
      <c r="CG69" t="s">
        <v>83</v>
      </c>
      <c r="CJ69" t="s">
        <v>127</v>
      </c>
      <c r="CL69" t="s">
        <v>172</v>
      </c>
      <c r="CO69" t="s">
        <v>172</v>
      </c>
    </row>
    <row r="70" spans="1:93" x14ac:dyDescent="0.2">
      <c r="A70">
        <v>1921</v>
      </c>
      <c r="B70">
        <v>11127302889</v>
      </c>
      <c r="C70" t="s">
        <v>12</v>
      </c>
      <c r="D70" t="s">
        <v>13</v>
      </c>
      <c r="F70" t="s">
        <v>15</v>
      </c>
      <c r="J70" t="s">
        <v>187</v>
      </c>
      <c r="M70" t="s">
        <v>134</v>
      </c>
      <c r="P70" t="s">
        <v>96</v>
      </c>
      <c r="Q70" t="s">
        <v>96</v>
      </c>
      <c r="R70" t="s">
        <v>96</v>
      </c>
      <c r="S70" t="s">
        <v>96</v>
      </c>
      <c r="T70" t="s">
        <v>94</v>
      </c>
      <c r="U70" t="s">
        <v>96</v>
      </c>
      <c r="V70" t="s">
        <v>96</v>
      </c>
      <c r="W70" t="s">
        <v>96</v>
      </c>
      <c r="X70" t="s">
        <v>94</v>
      </c>
      <c r="Y70" t="s">
        <v>96</v>
      </c>
      <c r="Z70" t="s">
        <v>188</v>
      </c>
      <c r="AA70" t="s">
        <v>96</v>
      </c>
      <c r="AB70" t="s">
        <v>94</v>
      </c>
      <c r="AC70" t="s">
        <v>188</v>
      </c>
      <c r="AD70" t="s">
        <v>94</v>
      </c>
      <c r="AE70" t="s">
        <v>95</v>
      </c>
      <c r="AF70" t="s">
        <v>95</v>
      </c>
      <c r="AG70" t="s">
        <v>95</v>
      </c>
      <c r="AH70" t="s">
        <v>188</v>
      </c>
      <c r="AI70" t="s">
        <v>95</v>
      </c>
      <c r="AJ70" t="s">
        <v>304</v>
      </c>
      <c r="AK70" t="s">
        <v>305</v>
      </c>
      <c r="AO70" t="s">
        <v>45</v>
      </c>
      <c r="AP70" t="s">
        <v>46</v>
      </c>
      <c r="AQ70" t="s">
        <v>47</v>
      </c>
      <c r="AV70" t="s">
        <v>52</v>
      </c>
      <c r="BC70" t="s">
        <v>59</v>
      </c>
      <c r="BG70" t="s">
        <v>306</v>
      </c>
      <c r="BI70" t="s">
        <v>130</v>
      </c>
      <c r="BK70" t="s">
        <v>143</v>
      </c>
      <c r="BL70" t="s">
        <v>102</v>
      </c>
      <c r="BM70" t="s">
        <v>67</v>
      </c>
      <c r="BN70" t="s">
        <v>68</v>
      </c>
      <c r="BO70" t="s">
        <v>69</v>
      </c>
      <c r="BT70" t="s">
        <v>74</v>
      </c>
      <c r="BY70" t="s">
        <v>103</v>
      </c>
      <c r="CA70" t="s">
        <v>104</v>
      </c>
      <c r="CC70" t="s">
        <v>79</v>
      </c>
      <c r="CJ70" t="s">
        <v>127</v>
      </c>
      <c r="CL70" t="s">
        <v>132</v>
      </c>
      <c r="CM70" t="s">
        <v>307</v>
      </c>
      <c r="CO70" t="s">
        <v>108</v>
      </c>
    </row>
    <row r="71" spans="1:93" x14ac:dyDescent="0.2">
      <c r="A71">
        <v>1899</v>
      </c>
      <c r="B71">
        <v>11127203229</v>
      </c>
      <c r="C71" t="s">
        <v>12</v>
      </c>
      <c r="D71" t="s">
        <v>13</v>
      </c>
      <c r="E71" t="s">
        <v>14</v>
      </c>
      <c r="F71" t="s">
        <v>15</v>
      </c>
      <c r="H71" t="s">
        <v>308</v>
      </c>
      <c r="J71" t="s">
        <v>187</v>
      </c>
      <c r="M71" t="s">
        <v>148</v>
      </c>
      <c r="P71" t="s">
        <v>94</v>
      </c>
      <c r="Q71" t="s">
        <v>94</v>
      </c>
      <c r="R71" t="s">
        <v>96</v>
      </c>
      <c r="S71" t="s">
        <v>94</v>
      </c>
      <c r="T71" t="s">
        <v>96</v>
      </c>
      <c r="U71" t="s">
        <v>96</v>
      </c>
      <c r="V71" t="s">
        <v>94</v>
      </c>
      <c r="W71" t="s">
        <v>96</v>
      </c>
      <c r="X71" t="s">
        <v>94</v>
      </c>
      <c r="Y71" t="s">
        <v>96</v>
      </c>
      <c r="Z71" t="s">
        <v>96</v>
      </c>
      <c r="AA71" t="s">
        <v>94</v>
      </c>
      <c r="AB71" t="s">
        <v>96</v>
      </c>
      <c r="AC71" t="s">
        <v>95</v>
      </c>
      <c r="AD71" t="s">
        <v>96</v>
      </c>
      <c r="AE71" t="s">
        <v>94</v>
      </c>
      <c r="AF71" t="s">
        <v>96</v>
      </c>
      <c r="AG71" t="s">
        <v>94</v>
      </c>
      <c r="AH71" t="s">
        <v>95</v>
      </c>
      <c r="AI71" t="s">
        <v>188</v>
      </c>
      <c r="AJ71" t="s">
        <v>309</v>
      </c>
      <c r="AM71" t="s">
        <v>43</v>
      </c>
      <c r="AO71" t="s">
        <v>45</v>
      </c>
      <c r="AX71" t="s">
        <v>54</v>
      </c>
      <c r="AY71" t="s">
        <v>55</v>
      </c>
      <c r="BC71" t="s">
        <v>59</v>
      </c>
      <c r="BG71" t="s">
        <v>310</v>
      </c>
      <c r="BI71" t="s">
        <v>101</v>
      </c>
      <c r="BK71" t="s">
        <v>102</v>
      </c>
      <c r="BL71" t="s">
        <v>102</v>
      </c>
      <c r="BN71" t="s">
        <v>68</v>
      </c>
      <c r="BO71" t="s">
        <v>69</v>
      </c>
      <c r="BT71" t="s">
        <v>74</v>
      </c>
      <c r="BU71" t="s">
        <v>75</v>
      </c>
      <c r="BY71" t="s">
        <v>121</v>
      </c>
      <c r="CA71" t="s">
        <v>115</v>
      </c>
      <c r="CC71" t="s">
        <v>79</v>
      </c>
      <c r="CJ71" t="s">
        <v>127</v>
      </c>
      <c r="CL71" t="s">
        <v>132</v>
      </c>
      <c r="CM71" t="s">
        <v>311</v>
      </c>
      <c r="CO71" t="s">
        <v>133</v>
      </c>
    </row>
    <row r="72" spans="1:93" x14ac:dyDescent="0.2">
      <c r="A72">
        <v>1887</v>
      </c>
      <c r="B72">
        <v>11127141000</v>
      </c>
      <c r="C72" t="s">
        <v>12</v>
      </c>
      <c r="J72" t="s">
        <v>187</v>
      </c>
      <c r="M72" t="s">
        <v>118</v>
      </c>
      <c r="P72" t="s">
        <v>94</v>
      </c>
      <c r="Q72" t="s">
        <v>94</v>
      </c>
      <c r="R72" t="s">
        <v>96</v>
      </c>
      <c r="S72" t="s">
        <v>94</v>
      </c>
      <c r="T72" t="s">
        <v>94</v>
      </c>
      <c r="U72" t="s">
        <v>97</v>
      </c>
      <c r="V72" t="s">
        <v>94</v>
      </c>
      <c r="W72" t="s">
        <v>97</v>
      </c>
      <c r="X72" t="s">
        <v>94</v>
      </c>
      <c r="Y72" t="s">
        <v>94</v>
      </c>
      <c r="Z72" t="s">
        <v>95</v>
      </c>
      <c r="AA72" t="s">
        <v>94</v>
      </c>
      <c r="AB72" t="s">
        <v>96</v>
      </c>
      <c r="AC72" t="s">
        <v>95</v>
      </c>
      <c r="AD72" t="s">
        <v>95</v>
      </c>
      <c r="AE72" t="s">
        <v>94</v>
      </c>
      <c r="AF72" t="s">
        <v>94</v>
      </c>
      <c r="AG72" t="s">
        <v>96</v>
      </c>
      <c r="AH72" t="s">
        <v>188</v>
      </c>
      <c r="AI72" t="s">
        <v>188</v>
      </c>
      <c r="AJ72" t="s">
        <v>312</v>
      </c>
      <c r="AK72" t="s">
        <v>313</v>
      </c>
      <c r="AP72" t="s">
        <v>46</v>
      </c>
      <c r="AV72" t="s">
        <v>52</v>
      </c>
      <c r="BB72" t="s">
        <v>58</v>
      </c>
      <c r="BC72" t="s">
        <v>59</v>
      </c>
      <c r="BE72" t="s">
        <v>61</v>
      </c>
      <c r="BG72" t="s">
        <v>314</v>
      </c>
      <c r="BI72" t="s">
        <v>113</v>
      </c>
      <c r="BK72" t="s">
        <v>120</v>
      </c>
      <c r="BL72" t="s">
        <v>120</v>
      </c>
      <c r="BM72" t="s">
        <v>67</v>
      </c>
      <c r="BY72" t="s">
        <v>135</v>
      </c>
      <c r="CA72" t="s">
        <v>104</v>
      </c>
      <c r="CC72" t="s">
        <v>79</v>
      </c>
      <c r="CJ72" t="s">
        <v>127</v>
      </c>
      <c r="CL72" t="s">
        <v>132</v>
      </c>
      <c r="CM72" t="s">
        <v>315</v>
      </c>
      <c r="CO72" t="s">
        <v>133</v>
      </c>
    </row>
    <row r="73" spans="1:93" x14ac:dyDescent="0.2">
      <c r="A73">
        <v>1880</v>
      </c>
      <c r="B73">
        <v>11127095710</v>
      </c>
      <c r="C73" t="s">
        <v>12</v>
      </c>
      <c r="D73" t="s">
        <v>13</v>
      </c>
      <c r="F73" t="s">
        <v>15</v>
      </c>
      <c r="J73" t="s">
        <v>187</v>
      </c>
      <c r="M73" t="s">
        <v>93</v>
      </c>
      <c r="P73" t="s">
        <v>94</v>
      </c>
      <c r="Q73" t="s">
        <v>94</v>
      </c>
      <c r="R73" t="s">
        <v>96</v>
      </c>
      <c r="S73" t="s">
        <v>94</v>
      </c>
      <c r="T73" t="s">
        <v>94</v>
      </c>
      <c r="U73" t="s">
        <v>96</v>
      </c>
      <c r="V73" t="s">
        <v>96</v>
      </c>
      <c r="W73" t="s">
        <v>94</v>
      </c>
      <c r="X73" t="s">
        <v>94</v>
      </c>
      <c r="Y73" t="s">
        <v>96</v>
      </c>
      <c r="Z73" t="s">
        <v>94</v>
      </c>
      <c r="AA73" t="s">
        <v>96</v>
      </c>
      <c r="AB73" t="s">
        <v>95</v>
      </c>
      <c r="AC73" t="s">
        <v>96</v>
      </c>
      <c r="AD73" t="s">
        <v>95</v>
      </c>
      <c r="AE73" t="s">
        <v>96</v>
      </c>
      <c r="AF73" t="s">
        <v>95</v>
      </c>
      <c r="AG73" t="s">
        <v>95</v>
      </c>
      <c r="AH73" t="s">
        <v>96</v>
      </c>
      <c r="AI73" t="s">
        <v>95</v>
      </c>
      <c r="AJ73" t="s">
        <v>316</v>
      </c>
      <c r="AK73" t="s">
        <v>317</v>
      </c>
      <c r="AO73" t="s">
        <v>45</v>
      </c>
      <c r="AR73" t="s">
        <v>48</v>
      </c>
      <c r="BB73" t="s">
        <v>58</v>
      </c>
      <c r="BG73" t="s">
        <v>318</v>
      </c>
      <c r="BI73" t="s">
        <v>130</v>
      </c>
      <c r="BK73" t="s">
        <v>143</v>
      </c>
      <c r="BL73" t="s">
        <v>102</v>
      </c>
      <c r="BM73" t="s">
        <v>67</v>
      </c>
      <c r="BN73" t="s">
        <v>68</v>
      </c>
      <c r="BT73" t="s">
        <v>74</v>
      </c>
      <c r="BY73" t="s">
        <v>135</v>
      </c>
      <c r="CA73" t="s">
        <v>104</v>
      </c>
      <c r="CC73" t="s">
        <v>79</v>
      </c>
      <c r="CJ73" t="s">
        <v>171</v>
      </c>
      <c r="CL73" t="s">
        <v>106</v>
      </c>
      <c r="CM73" t="s">
        <v>319</v>
      </c>
      <c r="CO73" t="s">
        <v>133</v>
      </c>
    </row>
    <row r="74" spans="1:93" x14ac:dyDescent="0.2">
      <c r="A74">
        <v>1874</v>
      </c>
      <c r="B74">
        <v>11127076498</v>
      </c>
      <c r="C74" t="s">
        <v>12</v>
      </c>
      <c r="F74" t="s">
        <v>15</v>
      </c>
      <c r="J74" t="s">
        <v>187</v>
      </c>
      <c r="M74" t="s">
        <v>109</v>
      </c>
      <c r="P74" t="s">
        <v>94</v>
      </c>
      <c r="Q74" t="s">
        <v>94</v>
      </c>
      <c r="R74" t="s">
        <v>94</v>
      </c>
      <c r="S74" t="s">
        <v>94</v>
      </c>
      <c r="T74" t="s">
        <v>94</v>
      </c>
      <c r="U74" t="s">
        <v>96</v>
      </c>
      <c r="V74" t="s">
        <v>96</v>
      </c>
      <c r="W74" t="s">
        <v>96</v>
      </c>
      <c r="X74" t="s">
        <v>96</v>
      </c>
      <c r="Y74" t="s">
        <v>96</v>
      </c>
      <c r="Z74" t="s">
        <v>96</v>
      </c>
      <c r="AA74" t="s">
        <v>96</v>
      </c>
      <c r="AB74" t="s">
        <v>94</v>
      </c>
      <c r="AC74" t="s">
        <v>95</v>
      </c>
      <c r="AD74" t="s">
        <v>96</v>
      </c>
      <c r="AE74" t="s">
        <v>95</v>
      </c>
      <c r="AF74" t="s">
        <v>94</v>
      </c>
      <c r="AG74" t="s">
        <v>95</v>
      </c>
      <c r="AH74" t="s">
        <v>95</v>
      </c>
      <c r="AI74" t="s">
        <v>188</v>
      </c>
      <c r="AJ74" t="s">
        <v>320</v>
      </c>
      <c r="AK74" t="s">
        <v>321</v>
      </c>
      <c r="AN74" t="s">
        <v>44</v>
      </c>
      <c r="AP74" t="s">
        <v>46</v>
      </c>
      <c r="AR74" t="s">
        <v>48</v>
      </c>
      <c r="AU74" t="s">
        <v>51</v>
      </c>
      <c r="AZ74" t="s">
        <v>56</v>
      </c>
      <c r="BI74" t="s">
        <v>192</v>
      </c>
      <c r="BK74" t="s">
        <v>143</v>
      </c>
      <c r="BL74" t="s">
        <v>102</v>
      </c>
      <c r="BM74" t="s">
        <v>67</v>
      </c>
      <c r="BQ74" t="s">
        <v>71</v>
      </c>
      <c r="BY74" t="s">
        <v>131</v>
      </c>
      <c r="CA74" t="s">
        <v>104</v>
      </c>
      <c r="CC74" t="s">
        <v>79</v>
      </c>
      <c r="CJ74" t="s">
        <v>127</v>
      </c>
      <c r="CL74" t="s">
        <v>172</v>
      </c>
      <c r="CO74" t="s">
        <v>108</v>
      </c>
    </row>
    <row r="75" spans="1:93" x14ac:dyDescent="0.2">
      <c r="A75">
        <v>1869</v>
      </c>
      <c r="B75">
        <v>11127031203</v>
      </c>
      <c r="C75" t="s">
        <v>12</v>
      </c>
      <c r="D75" t="s">
        <v>13</v>
      </c>
      <c r="F75" t="s">
        <v>15</v>
      </c>
      <c r="J75" t="s">
        <v>187</v>
      </c>
      <c r="M75" t="s">
        <v>134</v>
      </c>
      <c r="P75" t="s">
        <v>94</v>
      </c>
      <c r="Q75" t="s">
        <v>94</v>
      </c>
      <c r="R75" t="s">
        <v>94</v>
      </c>
      <c r="S75" t="s">
        <v>94</v>
      </c>
      <c r="T75" t="s">
        <v>94</v>
      </c>
      <c r="U75" t="s">
        <v>96</v>
      </c>
      <c r="V75" t="s">
        <v>94</v>
      </c>
      <c r="W75" t="s">
        <v>94</v>
      </c>
      <c r="X75" t="s">
        <v>94</v>
      </c>
      <c r="Y75" t="s">
        <v>94</v>
      </c>
      <c r="Z75" t="s">
        <v>96</v>
      </c>
      <c r="AA75" t="s">
        <v>94</v>
      </c>
      <c r="AB75" t="s">
        <v>94</v>
      </c>
      <c r="AC75" t="s">
        <v>96</v>
      </c>
      <c r="AD75" t="s">
        <v>94</v>
      </c>
      <c r="AE75" t="s">
        <v>97</v>
      </c>
      <c r="AF75" t="s">
        <v>94</v>
      </c>
      <c r="AG75" t="s">
        <v>94</v>
      </c>
      <c r="AH75" t="s">
        <v>97</v>
      </c>
      <c r="AI75" t="s">
        <v>97</v>
      </c>
      <c r="AJ75" t="s">
        <v>322</v>
      </c>
      <c r="AK75" t="s">
        <v>285</v>
      </c>
      <c r="AN75" t="s">
        <v>44</v>
      </c>
      <c r="BG75" t="s">
        <v>323</v>
      </c>
      <c r="BI75" t="s">
        <v>113</v>
      </c>
      <c r="BK75" t="s">
        <v>120</v>
      </c>
      <c r="BL75" t="s">
        <v>102</v>
      </c>
      <c r="BM75" t="s">
        <v>67</v>
      </c>
      <c r="BY75" t="s">
        <v>131</v>
      </c>
      <c r="CA75" t="s">
        <v>104</v>
      </c>
      <c r="CC75" t="s">
        <v>79</v>
      </c>
      <c r="CJ75" t="s">
        <v>127</v>
      </c>
      <c r="CL75" t="s">
        <v>132</v>
      </c>
      <c r="CM75" t="s">
        <v>107</v>
      </c>
      <c r="CO75" t="s">
        <v>108</v>
      </c>
    </row>
    <row r="76" spans="1:93" x14ac:dyDescent="0.2">
      <c r="A76">
        <v>1863</v>
      </c>
      <c r="B76">
        <v>11127006980</v>
      </c>
      <c r="C76" t="s">
        <v>12</v>
      </c>
      <c r="D76" t="s">
        <v>13</v>
      </c>
      <c r="J76" t="s">
        <v>187</v>
      </c>
      <c r="M76" t="s">
        <v>134</v>
      </c>
      <c r="P76" t="s">
        <v>94</v>
      </c>
      <c r="Q76" t="s">
        <v>94</v>
      </c>
      <c r="R76" t="s">
        <v>94</v>
      </c>
      <c r="S76" t="s">
        <v>94</v>
      </c>
      <c r="T76" t="s">
        <v>94</v>
      </c>
      <c r="U76" t="s">
        <v>94</v>
      </c>
      <c r="V76" t="s">
        <v>94</v>
      </c>
      <c r="W76" t="s">
        <v>96</v>
      </c>
      <c r="X76" t="s">
        <v>96</v>
      </c>
      <c r="Y76" t="s">
        <v>94</v>
      </c>
      <c r="Z76" t="s">
        <v>95</v>
      </c>
      <c r="AA76" t="s">
        <v>94</v>
      </c>
      <c r="AB76" t="s">
        <v>94</v>
      </c>
      <c r="AC76" t="s">
        <v>96</v>
      </c>
      <c r="AD76" t="s">
        <v>95</v>
      </c>
      <c r="AE76" t="s">
        <v>95</v>
      </c>
      <c r="AF76" t="s">
        <v>96</v>
      </c>
      <c r="AG76" t="s">
        <v>94</v>
      </c>
      <c r="AH76" t="s">
        <v>95</v>
      </c>
      <c r="AI76" t="s">
        <v>95</v>
      </c>
      <c r="AJ76" t="s">
        <v>324</v>
      </c>
      <c r="AK76" t="s">
        <v>325</v>
      </c>
      <c r="AO76" t="s">
        <v>45</v>
      </c>
      <c r="AV76" t="s">
        <v>52</v>
      </c>
      <c r="BG76" t="s">
        <v>326</v>
      </c>
      <c r="BI76" t="s">
        <v>130</v>
      </c>
      <c r="BK76" t="s">
        <v>151</v>
      </c>
      <c r="BL76" t="s">
        <v>151</v>
      </c>
      <c r="BM76" t="s">
        <v>67</v>
      </c>
      <c r="BP76" t="s">
        <v>70</v>
      </c>
      <c r="BY76" t="s">
        <v>131</v>
      </c>
      <c r="CA76" t="s">
        <v>104</v>
      </c>
      <c r="CC76" t="s">
        <v>79</v>
      </c>
      <c r="CJ76" t="s">
        <v>116</v>
      </c>
      <c r="CL76" t="s">
        <v>106</v>
      </c>
      <c r="CM76" t="s">
        <v>327</v>
      </c>
      <c r="CO76" t="s">
        <v>108</v>
      </c>
    </row>
    <row r="77" spans="1:93" x14ac:dyDescent="0.2">
      <c r="A77">
        <v>1827</v>
      </c>
      <c r="B77">
        <v>11126807287</v>
      </c>
      <c r="C77" t="s">
        <v>12</v>
      </c>
      <c r="D77" t="s">
        <v>13</v>
      </c>
      <c r="F77" t="s">
        <v>15</v>
      </c>
      <c r="J77" t="s">
        <v>187</v>
      </c>
      <c r="M77" t="s">
        <v>109</v>
      </c>
      <c r="P77" t="s">
        <v>94</v>
      </c>
      <c r="Q77" t="s">
        <v>94</v>
      </c>
      <c r="R77" t="s">
        <v>96</v>
      </c>
      <c r="S77" t="s">
        <v>94</v>
      </c>
      <c r="T77" t="s">
        <v>96</v>
      </c>
      <c r="U77" t="s">
        <v>96</v>
      </c>
      <c r="V77" t="s">
        <v>94</v>
      </c>
      <c r="W77" t="s">
        <v>94</v>
      </c>
      <c r="X77" t="s">
        <v>96</v>
      </c>
      <c r="Y77" t="s">
        <v>94</v>
      </c>
      <c r="Z77" t="s">
        <v>96</v>
      </c>
      <c r="AA77" t="s">
        <v>96</v>
      </c>
      <c r="AB77" t="s">
        <v>96</v>
      </c>
      <c r="AC77" t="s">
        <v>95</v>
      </c>
      <c r="AD77" t="s">
        <v>95</v>
      </c>
      <c r="AE77" t="s">
        <v>95</v>
      </c>
      <c r="AF77" t="s">
        <v>96</v>
      </c>
      <c r="AG77" t="s">
        <v>96</v>
      </c>
      <c r="AH77" t="s">
        <v>95</v>
      </c>
      <c r="AI77" t="s">
        <v>95</v>
      </c>
      <c r="AJ77" t="s">
        <v>328</v>
      </c>
      <c r="AK77" t="s">
        <v>329</v>
      </c>
      <c r="AO77" t="s">
        <v>45</v>
      </c>
      <c r="AP77" t="s">
        <v>46</v>
      </c>
      <c r="AQ77" t="s">
        <v>47</v>
      </c>
      <c r="AR77" t="s">
        <v>48</v>
      </c>
      <c r="AV77" t="s">
        <v>52</v>
      </c>
      <c r="BG77" t="s">
        <v>330</v>
      </c>
      <c r="BI77" t="s">
        <v>113</v>
      </c>
      <c r="BK77" t="s">
        <v>120</v>
      </c>
      <c r="BL77" t="s">
        <v>120</v>
      </c>
      <c r="BM77" t="s">
        <v>67</v>
      </c>
      <c r="BN77" t="s">
        <v>68</v>
      </c>
      <c r="BR77" t="s">
        <v>72</v>
      </c>
      <c r="BY77" t="s">
        <v>126</v>
      </c>
      <c r="CA77" t="s">
        <v>104</v>
      </c>
      <c r="CC77" t="s">
        <v>79</v>
      </c>
      <c r="CJ77" t="s">
        <v>127</v>
      </c>
      <c r="CL77" t="s">
        <v>106</v>
      </c>
      <c r="CM77" t="s">
        <v>331</v>
      </c>
      <c r="CO77" t="s">
        <v>133</v>
      </c>
    </row>
    <row r="78" spans="1:93" x14ac:dyDescent="0.2">
      <c r="A78">
        <v>1809</v>
      </c>
      <c r="B78">
        <v>11126696581</v>
      </c>
      <c r="C78" t="s">
        <v>12</v>
      </c>
      <c r="F78" t="s">
        <v>15</v>
      </c>
      <c r="J78" t="s">
        <v>187</v>
      </c>
      <c r="M78" t="s">
        <v>118</v>
      </c>
      <c r="P78" t="s">
        <v>94</v>
      </c>
      <c r="Q78" t="s">
        <v>94</v>
      </c>
      <c r="R78" t="s">
        <v>94</v>
      </c>
      <c r="S78" t="s">
        <v>94</v>
      </c>
      <c r="T78" t="s">
        <v>94</v>
      </c>
      <c r="U78" t="s">
        <v>94</v>
      </c>
      <c r="V78" t="s">
        <v>94</v>
      </c>
      <c r="W78" t="s">
        <v>94</v>
      </c>
      <c r="X78" t="s">
        <v>94</v>
      </c>
      <c r="Y78" t="s">
        <v>94</v>
      </c>
      <c r="Z78" t="s">
        <v>96</v>
      </c>
      <c r="AA78" t="s">
        <v>94</v>
      </c>
      <c r="AB78" t="s">
        <v>94</v>
      </c>
      <c r="AC78" t="s">
        <v>94</v>
      </c>
      <c r="AD78" t="s">
        <v>94</v>
      </c>
      <c r="AE78" t="s">
        <v>95</v>
      </c>
      <c r="AF78" t="s">
        <v>96</v>
      </c>
      <c r="AG78" t="s">
        <v>96</v>
      </c>
      <c r="AH78" t="s">
        <v>96</v>
      </c>
      <c r="AI78" t="s">
        <v>96</v>
      </c>
      <c r="AJ78" t="s">
        <v>332</v>
      </c>
      <c r="AO78" t="s">
        <v>45</v>
      </c>
      <c r="AR78" t="s">
        <v>48</v>
      </c>
      <c r="AZ78" t="s">
        <v>56</v>
      </c>
      <c r="BA78" t="s">
        <v>57</v>
      </c>
      <c r="BB78" t="s">
        <v>58</v>
      </c>
      <c r="BG78" t="s">
        <v>333</v>
      </c>
      <c r="BI78" t="s">
        <v>113</v>
      </c>
      <c r="BK78" t="s">
        <v>102</v>
      </c>
      <c r="BL78" t="s">
        <v>120</v>
      </c>
      <c r="BM78" t="s">
        <v>67</v>
      </c>
      <c r="BO78" t="s">
        <v>69</v>
      </c>
      <c r="BP78" t="s">
        <v>70</v>
      </c>
      <c r="BY78" t="s">
        <v>135</v>
      </c>
      <c r="CA78" t="s">
        <v>83</v>
      </c>
      <c r="CG78" t="s">
        <v>83</v>
      </c>
      <c r="CJ78" t="s">
        <v>127</v>
      </c>
      <c r="CL78" t="s">
        <v>132</v>
      </c>
      <c r="CM78" t="s">
        <v>334</v>
      </c>
      <c r="CO78" t="s">
        <v>133</v>
      </c>
    </row>
    <row r="79" spans="1:93" x14ac:dyDescent="0.2">
      <c r="A79">
        <v>1807</v>
      </c>
      <c r="B79">
        <v>11126693430</v>
      </c>
      <c r="C79" t="s">
        <v>12</v>
      </c>
      <c r="D79" t="s">
        <v>13</v>
      </c>
      <c r="E79" t="s">
        <v>14</v>
      </c>
      <c r="F79" t="s">
        <v>15</v>
      </c>
      <c r="J79" t="s">
        <v>187</v>
      </c>
      <c r="M79" t="s">
        <v>148</v>
      </c>
      <c r="P79" t="s">
        <v>94</v>
      </c>
      <c r="Q79" t="s">
        <v>94</v>
      </c>
      <c r="R79" t="s">
        <v>96</v>
      </c>
      <c r="S79" t="s">
        <v>96</v>
      </c>
      <c r="T79" t="s">
        <v>94</v>
      </c>
      <c r="U79" t="s">
        <v>94</v>
      </c>
      <c r="V79" t="s">
        <v>94</v>
      </c>
      <c r="W79" t="s">
        <v>96</v>
      </c>
      <c r="X79" t="s">
        <v>94</v>
      </c>
      <c r="Y79" t="s">
        <v>96</v>
      </c>
      <c r="Z79" t="s">
        <v>96</v>
      </c>
      <c r="AA79" t="s">
        <v>96</v>
      </c>
      <c r="AB79" t="s">
        <v>96</v>
      </c>
      <c r="AC79" t="s">
        <v>96</v>
      </c>
      <c r="AD79" t="s">
        <v>96</v>
      </c>
      <c r="AE79" t="s">
        <v>95</v>
      </c>
      <c r="AF79" t="s">
        <v>95</v>
      </c>
      <c r="AG79" t="s">
        <v>95</v>
      </c>
      <c r="AH79" t="s">
        <v>96</v>
      </c>
      <c r="AI79" t="s">
        <v>95</v>
      </c>
      <c r="AJ79" t="s">
        <v>335</v>
      </c>
      <c r="AK79" t="s">
        <v>336</v>
      </c>
      <c r="AO79" t="s">
        <v>45</v>
      </c>
      <c r="AP79" t="s">
        <v>46</v>
      </c>
      <c r="AY79" t="s">
        <v>55</v>
      </c>
      <c r="BI79" t="s">
        <v>130</v>
      </c>
      <c r="BK79" t="s">
        <v>102</v>
      </c>
      <c r="BL79" t="s">
        <v>143</v>
      </c>
      <c r="BM79" t="s">
        <v>67</v>
      </c>
      <c r="BN79" t="s">
        <v>68</v>
      </c>
      <c r="BP79" t="s">
        <v>70</v>
      </c>
      <c r="BR79" t="s">
        <v>72</v>
      </c>
      <c r="BY79" t="s">
        <v>121</v>
      </c>
      <c r="CA79" t="s">
        <v>104</v>
      </c>
      <c r="CC79" t="s">
        <v>79</v>
      </c>
      <c r="CJ79" t="s">
        <v>116</v>
      </c>
      <c r="CL79" t="s">
        <v>106</v>
      </c>
      <c r="CM79" t="s">
        <v>337</v>
      </c>
      <c r="CO79" t="s">
        <v>133</v>
      </c>
    </row>
    <row r="80" spans="1:93" x14ac:dyDescent="0.2">
      <c r="A80">
        <v>1806</v>
      </c>
      <c r="B80">
        <v>11126680923</v>
      </c>
      <c r="C80" t="s">
        <v>12</v>
      </c>
      <c r="D80" t="s">
        <v>13</v>
      </c>
      <c r="F80" t="s">
        <v>15</v>
      </c>
      <c r="J80" t="s">
        <v>187</v>
      </c>
      <c r="M80" t="s">
        <v>148</v>
      </c>
      <c r="P80" t="s">
        <v>94</v>
      </c>
      <c r="Q80" t="s">
        <v>94</v>
      </c>
      <c r="R80" t="s">
        <v>94</v>
      </c>
      <c r="S80" t="s">
        <v>94</v>
      </c>
      <c r="T80" t="s">
        <v>94</v>
      </c>
      <c r="U80" t="s">
        <v>94</v>
      </c>
      <c r="V80" t="s">
        <v>94</v>
      </c>
      <c r="W80" t="s">
        <v>96</v>
      </c>
      <c r="X80" t="s">
        <v>96</v>
      </c>
      <c r="Y80" t="s">
        <v>94</v>
      </c>
      <c r="Z80" t="s">
        <v>96</v>
      </c>
      <c r="AA80" t="s">
        <v>96</v>
      </c>
      <c r="AB80" t="s">
        <v>96</v>
      </c>
      <c r="AC80" t="s">
        <v>96</v>
      </c>
      <c r="AD80" t="s">
        <v>96</v>
      </c>
      <c r="AE80" t="s">
        <v>96</v>
      </c>
      <c r="AF80" t="s">
        <v>96</v>
      </c>
      <c r="AG80" t="s">
        <v>95</v>
      </c>
      <c r="AH80" t="s">
        <v>95</v>
      </c>
      <c r="AI80" t="s">
        <v>95</v>
      </c>
      <c r="AJ80" t="s">
        <v>338</v>
      </c>
      <c r="AO80" t="s">
        <v>45</v>
      </c>
      <c r="AQ80" t="s">
        <v>47</v>
      </c>
      <c r="AV80" t="s">
        <v>52</v>
      </c>
      <c r="BI80" t="s">
        <v>113</v>
      </c>
      <c r="BK80" t="s">
        <v>102</v>
      </c>
      <c r="BL80" t="s">
        <v>143</v>
      </c>
      <c r="BM80" t="s">
        <v>67</v>
      </c>
      <c r="BN80" t="s">
        <v>68</v>
      </c>
      <c r="BQ80" t="s">
        <v>71</v>
      </c>
      <c r="BY80" t="s">
        <v>121</v>
      </c>
      <c r="CA80" t="s">
        <v>104</v>
      </c>
      <c r="CC80" t="s">
        <v>79</v>
      </c>
      <c r="CJ80" t="s">
        <v>127</v>
      </c>
      <c r="CL80" t="s">
        <v>106</v>
      </c>
      <c r="CO80" t="s">
        <v>133</v>
      </c>
    </row>
    <row r="81" spans="1:93" x14ac:dyDescent="0.2">
      <c r="A81">
        <v>1804</v>
      </c>
      <c r="B81">
        <v>11126646011</v>
      </c>
      <c r="C81" t="s">
        <v>12</v>
      </c>
      <c r="D81" t="s">
        <v>13</v>
      </c>
      <c r="F81" t="s">
        <v>15</v>
      </c>
      <c r="J81" t="s">
        <v>187</v>
      </c>
      <c r="M81" t="s">
        <v>118</v>
      </c>
      <c r="P81" t="s">
        <v>94</v>
      </c>
      <c r="Q81" t="s">
        <v>94</v>
      </c>
      <c r="R81" t="s">
        <v>96</v>
      </c>
      <c r="S81" t="s">
        <v>96</v>
      </c>
      <c r="T81" t="s">
        <v>94</v>
      </c>
      <c r="U81" t="s">
        <v>96</v>
      </c>
      <c r="V81" t="s">
        <v>94</v>
      </c>
      <c r="W81" t="s">
        <v>96</v>
      </c>
      <c r="X81" t="s">
        <v>96</v>
      </c>
      <c r="Y81" t="s">
        <v>94</v>
      </c>
      <c r="Z81" t="s">
        <v>94</v>
      </c>
      <c r="AA81" t="s">
        <v>94</v>
      </c>
      <c r="AB81" t="s">
        <v>95</v>
      </c>
      <c r="AC81" t="s">
        <v>95</v>
      </c>
      <c r="AD81" t="s">
        <v>97</v>
      </c>
      <c r="AE81" t="s">
        <v>97</v>
      </c>
      <c r="AF81" t="s">
        <v>97</v>
      </c>
      <c r="AG81" t="s">
        <v>97</v>
      </c>
      <c r="AH81" t="s">
        <v>96</v>
      </c>
      <c r="AI81" t="s">
        <v>188</v>
      </c>
      <c r="AJ81" t="s">
        <v>339</v>
      </c>
      <c r="AK81" t="s">
        <v>340</v>
      </c>
      <c r="AM81" t="s">
        <v>43</v>
      </c>
      <c r="AN81" t="s">
        <v>44</v>
      </c>
      <c r="AR81" t="s">
        <v>48</v>
      </c>
      <c r="AY81" t="s">
        <v>55</v>
      </c>
      <c r="BA81" t="s">
        <v>57</v>
      </c>
      <c r="BG81" t="s">
        <v>341</v>
      </c>
      <c r="BI81" t="s">
        <v>130</v>
      </c>
      <c r="BK81" t="s">
        <v>102</v>
      </c>
      <c r="BL81" t="s">
        <v>120</v>
      </c>
      <c r="BM81" t="s">
        <v>67</v>
      </c>
      <c r="BP81" t="s">
        <v>70</v>
      </c>
      <c r="BS81" t="s">
        <v>73</v>
      </c>
      <c r="BY81" t="s">
        <v>121</v>
      </c>
      <c r="CA81" t="s">
        <v>104</v>
      </c>
      <c r="CC81" t="s">
        <v>79</v>
      </c>
      <c r="CJ81" t="s">
        <v>127</v>
      </c>
      <c r="CL81" t="s">
        <v>132</v>
      </c>
      <c r="CM81" t="s">
        <v>342</v>
      </c>
      <c r="CO81" t="s">
        <v>133</v>
      </c>
    </row>
    <row r="82" spans="1:93" x14ac:dyDescent="0.2">
      <c r="A82">
        <v>1798</v>
      </c>
      <c r="B82">
        <v>11126558220</v>
      </c>
      <c r="C82" t="s">
        <v>12</v>
      </c>
      <c r="D82" t="s">
        <v>13</v>
      </c>
      <c r="F82" t="s">
        <v>15</v>
      </c>
      <c r="J82" t="s">
        <v>187</v>
      </c>
      <c r="M82" t="s">
        <v>134</v>
      </c>
      <c r="P82" t="s">
        <v>94</v>
      </c>
      <c r="Q82" t="s">
        <v>94</v>
      </c>
      <c r="R82" t="s">
        <v>94</v>
      </c>
      <c r="S82" t="s">
        <v>94</v>
      </c>
      <c r="T82" t="s">
        <v>96</v>
      </c>
      <c r="U82" t="s">
        <v>96</v>
      </c>
      <c r="V82" t="s">
        <v>94</v>
      </c>
      <c r="W82" t="s">
        <v>96</v>
      </c>
      <c r="X82" t="s">
        <v>94</v>
      </c>
      <c r="Y82" t="s">
        <v>96</v>
      </c>
      <c r="Z82" t="s">
        <v>96</v>
      </c>
      <c r="AA82" t="s">
        <v>94</v>
      </c>
      <c r="AB82" t="s">
        <v>94</v>
      </c>
      <c r="AC82" t="s">
        <v>96</v>
      </c>
      <c r="AD82" t="s">
        <v>95</v>
      </c>
      <c r="AE82" t="s">
        <v>96</v>
      </c>
      <c r="AF82" t="s">
        <v>96</v>
      </c>
      <c r="AG82" t="s">
        <v>96</v>
      </c>
      <c r="AH82" t="s">
        <v>95</v>
      </c>
      <c r="AI82" t="s">
        <v>95</v>
      </c>
      <c r="AJ82" t="s">
        <v>343</v>
      </c>
      <c r="AK82" t="s">
        <v>344</v>
      </c>
      <c r="AO82" t="s">
        <v>45</v>
      </c>
      <c r="AP82" t="s">
        <v>46</v>
      </c>
      <c r="AQ82" t="s">
        <v>47</v>
      </c>
      <c r="AR82" t="s">
        <v>48</v>
      </c>
      <c r="AZ82" t="s">
        <v>56</v>
      </c>
      <c r="BG82" t="s">
        <v>345</v>
      </c>
      <c r="BI82" t="s">
        <v>130</v>
      </c>
      <c r="BK82" t="s">
        <v>102</v>
      </c>
      <c r="BL82" t="s">
        <v>102</v>
      </c>
      <c r="BM82" t="s">
        <v>67</v>
      </c>
      <c r="BN82" t="s">
        <v>68</v>
      </c>
      <c r="BO82" t="s">
        <v>69</v>
      </c>
      <c r="BT82" t="s">
        <v>74</v>
      </c>
      <c r="BU82" t="s">
        <v>75</v>
      </c>
      <c r="BY82" t="s">
        <v>121</v>
      </c>
      <c r="CA82" t="s">
        <v>115</v>
      </c>
      <c r="CC82" t="s">
        <v>79</v>
      </c>
      <c r="CJ82" t="s">
        <v>116</v>
      </c>
      <c r="CL82" t="s">
        <v>106</v>
      </c>
      <c r="CM82" t="s">
        <v>346</v>
      </c>
      <c r="CO82" t="s">
        <v>133</v>
      </c>
    </row>
    <row r="83" spans="1:93" x14ac:dyDescent="0.2">
      <c r="A83">
        <v>1760</v>
      </c>
      <c r="B83">
        <v>11126109984</v>
      </c>
      <c r="C83" t="s">
        <v>12</v>
      </c>
      <c r="D83" t="s">
        <v>13</v>
      </c>
      <c r="F83" t="s">
        <v>15</v>
      </c>
      <c r="J83" t="s">
        <v>187</v>
      </c>
      <c r="M83" t="s">
        <v>109</v>
      </c>
      <c r="P83" t="s">
        <v>94</v>
      </c>
      <c r="Q83" t="s">
        <v>94</v>
      </c>
      <c r="R83" t="s">
        <v>94</v>
      </c>
      <c r="S83" t="s">
        <v>94</v>
      </c>
      <c r="T83" t="s">
        <v>94</v>
      </c>
      <c r="U83" t="s">
        <v>94</v>
      </c>
      <c r="V83" t="s">
        <v>94</v>
      </c>
      <c r="W83" t="s">
        <v>94</v>
      </c>
      <c r="X83" t="s">
        <v>94</v>
      </c>
      <c r="Y83" t="s">
        <v>96</v>
      </c>
      <c r="Z83" t="s">
        <v>94</v>
      </c>
      <c r="AA83" t="s">
        <v>94</v>
      </c>
      <c r="AB83" t="s">
        <v>94</v>
      </c>
      <c r="AC83" t="s">
        <v>94</v>
      </c>
      <c r="AD83" t="s">
        <v>96</v>
      </c>
      <c r="AE83" t="s">
        <v>94</v>
      </c>
      <c r="AF83" t="s">
        <v>94</v>
      </c>
      <c r="AG83" t="s">
        <v>96</v>
      </c>
      <c r="AH83" t="s">
        <v>94</v>
      </c>
      <c r="AI83" t="s">
        <v>96</v>
      </c>
      <c r="AJ83" t="s">
        <v>347</v>
      </c>
      <c r="AK83" t="s">
        <v>348</v>
      </c>
      <c r="AN83" t="s">
        <v>44</v>
      </c>
      <c r="AR83" t="s">
        <v>48</v>
      </c>
      <c r="AU83" t="s">
        <v>51</v>
      </c>
      <c r="BA83" t="s">
        <v>57</v>
      </c>
      <c r="BF83" t="s">
        <v>62</v>
      </c>
      <c r="BI83" t="s">
        <v>101</v>
      </c>
      <c r="BK83" t="s">
        <v>120</v>
      </c>
      <c r="BL83" t="s">
        <v>120</v>
      </c>
      <c r="BM83" t="s">
        <v>67</v>
      </c>
      <c r="BN83" t="s">
        <v>68</v>
      </c>
      <c r="BO83" t="s">
        <v>69</v>
      </c>
      <c r="BR83" t="s">
        <v>72</v>
      </c>
      <c r="BY83" t="s">
        <v>126</v>
      </c>
      <c r="CA83" t="s">
        <v>104</v>
      </c>
      <c r="CC83" t="s">
        <v>79</v>
      </c>
      <c r="CJ83" t="s">
        <v>105</v>
      </c>
      <c r="CL83" t="s">
        <v>106</v>
      </c>
      <c r="CM83" t="s">
        <v>349</v>
      </c>
      <c r="CO83" t="s">
        <v>133</v>
      </c>
    </row>
    <row r="84" spans="1:93" x14ac:dyDescent="0.2">
      <c r="A84">
        <v>1750</v>
      </c>
      <c r="B84">
        <v>11126031697</v>
      </c>
      <c r="C84" t="s">
        <v>12</v>
      </c>
      <c r="J84" t="s">
        <v>187</v>
      </c>
      <c r="M84" t="s">
        <v>118</v>
      </c>
      <c r="P84" t="s">
        <v>94</v>
      </c>
      <c r="Q84" t="s">
        <v>94</v>
      </c>
      <c r="R84" t="s">
        <v>94</v>
      </c>
      <c r="S84" t="s">
        <v>94</v>
      </c>
      <c r="T84" t="s">
        <v>96</v>
      </c>
      <c r="U84" t="s">
        <v>94</v>
      </c>
      <c r="V84" t="s">
        <v>94</v>
      </c>
      <c r="W84" t="s">
        <v>97</v>
      </c>
      <c r="X84" t="s">
        <v>94</v>
      </c>
      <c r="Y84" t="s">
        <v>94</v>
      </c>
      <c r="Z84" t="s">
        <v>95</v>
      </c>
      <c r="AA84" t="s">
        <v>96</v>
      </c>
      <c r="AB84" t="s">
        <v>94</v>
      </c>
      <c r="AC84" t="s">
        <v>95</v>
      </c>
      <c r="AD84" t="s">
        <v>95</v>
      </c>
      <c r="AE84" t="s">
        <v>94</v>
      </c>
      <c r="AF84" t="s">
        <v>96</v>
      </c>
      <c r="AG84" t="s">
        <v>94</v>
      </c>
      <c r="AH84" t="s">
        <v>95</v>
      </c>
      <c r="AI84" t="s">
        <v>97</v>
      </c>
      <c r="AJ84" t="s">
        <v>350</v>
      </c>
      <c r="AK84" t="s">
        <v>351</v>
      </c>
      <c r="AN84" t="s">
        <v>44</v>
      </c>
      <c r="AP84" t="s">
        <v>46</v>
      </c>
      <c r="AZ84" t="s">
        <v>56</v>
      </c>
      <c r="BA84" t="s">
        <v>57</v>
      </c>
      <c r="BE84" t="s">
        <v>61</v>
      </c>
      <c r="BI84" t="s">
        <v>101</v>
      </c>
      <c r="BK84" t="s">
        <v>120</v>
      </c>
      <c r="BL84" t="s">
        <v>120</v>
      </c>
      <c r="BM84" t="s">
        <v>67</v>
      </c>
      <c r="BO84" t="s">
        <v>69</v>
      </c>
      <c r="BP84" t="s">
        <v>70</v>
      </c>
      <c r="BR84" t="s">
        <v>72</v>
      </c>
      <c r="BY84" t="s">
        <v>103</v>
      </c>
      <c r="CA84" t="s">
        <v>104</v>
      </c>
      <c r="CG84" t="s">
        <v>83</v>
      </c>
      <c r="CJ84" t="s">
        <v>127</v>
      </c>
      <c r="CL84" t="s">
        <v>172</v>
      </c>
      <c r="CO84" t="s">
        <v>108</v>
      </c>
    </row>
    <row r="85" spans="1:93" x14ac:dyDescent="0.2">
      <c r="A85">
        <v>1727</v>
      </c>
      <c r="B85">
        <v>11125822756</v>
      </c>
      <c r="C85" t="s">
        <v>12</v>
      </c>
      <c r="J85" t="s">
        <v>187</v>
      </c>
      <c r="M85" t="s">
        <v>148</v>
      </c>
      <c r="P85" t="s">
        <v>94</v>
      </c>
      <c r="Q85" t="s">
        <v>94</v>
      </c>
      <c r="R85" t="s">
        <v>94</v>
      </c>
      <c r="S85" t="s">
        <v>94</v>
      </c>
      <c r="T85" t="s">
        <v>95</v>
      </c>
      <c r="U85" t="s">
        <v>94</v>
      </c>
      <c r="V85" t="s">
        <v>188</v>
      </c>
      <c r="W85" t="s">
        <v>188</v>
      </c>
      <c r="X85" t="s">
        <v>94</v>
      </c>
      <c r="Y85" t="s">
        <v>188</v>
      </c>
      <c r="Z85" t="s">
        <v>94</v>
      </c>
      <c r="AA85" t="s">
        <v>188</v>
      </c>
      <c r="AB85" t="s">
        <v>188</v>
      </c>
      <c r="AC85" t="s">
        <v>188</v>
      </c>
      <c r="AD85" t="s">
        <v>95</v>
      </c>
      <c r="AE85" t="s">
        <v>188</v>
      </c>
      <c r="AF85" t="s">
        <v>188</v>
      </c>
      <c r="AG85" t="s">
        <v>188</v>
      </c>
      <c r="AH85" t="s">
        <v>188</v>
      </c>
      <c r="AI85" t="s">
        <v>188</v>
      </c>
      <c r="AJ85" t="s">
        <v>352</v>
      </c>
      <c r="AK85" t="s">
        <v>353</v>
      </c>
      <c r="AP85" t="s">
        <v>46</v>
      </c>
      <c r="BG85" t="s">
        <v>354</v>
      </c>
      <c r="BI85" t="s">
        <v>101</v>
      </c>
      <c r="BK85" t="s">
        <v>143</v>
      </c>
      <c r="BL85" t="s">
        <v>143</v>
      </c>
      <c r="BV85" t="s">
        <v>355</v>
      </c>
      <c r="BY85" t="s">
        <v>126</v>
      </c>
      <c r="CA85" t="s">
        <v>115</v>
      </c>
      <c r="CH85" t="s">
        <v>356</v>
      </c>
      <c r="CJ85" t="s">
        <v>127</v>
      </c>
      <c r="CL85" t="s">
        <v>106</v>
      </c>
      <c r="CM85" t="s">
        <v>357</v>
      </c>
      <c r="CO85" t="s">
        <v>108</v>
      </c>
    </row>
    <row r="86" spans="1:93" x14ac:dyDescent="0.2">
      <c r="A86">
        <v>1722</v>
      </c>
      <c r="B86">
        <v>11125783228</v>
      </c>
      <c r="C86" t="s">
        <v>12</v>
      </c>
      <c r="F86" t="s">
        <v>15</v>
      </c>
      <c r="J86" t="s">
        <v>187</v>
      </c>
      <c r="M86" t="s">
        <v>118</v>
      </c>
      <c r="P86" t="s">
        <v>94</v>
      </c>
      <c r="Q86" t="s">
        <v>96</v>
      </c>
      <c r="R86" t="s">
        <v>96</v>
      </c>
      <c r="S86" t="s">
        <v>96</v>
      </c>
      <c r="T86" t="s">
        <v>94</v>
      </c>
      <c r="U86" t="s">
        <v>94</v>
      </c>
      <c r="V86" t="s">
        <v>95</v>
      </c>
      <c r="W86" t="s">
        <v>94</v>
      </c>
      <c r="X86" t="s">
        <v>96</v>
      </c>
      <c r="Y86" t="s">
        <v>95</v>
      </c>
      <c r="Z86" t="s">
        <v>94</v>
      </c>
      <c r="AA86" t="s">
        <v>96</v>
      </c>
      <c r="AB86" t="s">
        <v>94</v>
      </c>
      <c r="AC86" t="s">
        <v>94</v>
      </c>
      <c r="AD86" t="s">
        <v>94</v>
      </c>
      <c r="AE86" t="s">
        <v>96</v>
      </c>
      <c r="AF86" t="s">
        <v>96</v>
      </c>
      <c r="AG86" t="s">
        <v>95</v>
      </c>
      <c r="AH86" t="s">
        <v>96</v>
      </c>
      <c r="AI86" t="s">
        <v>94</v>
      </c>
      <c r="AN86" t="s">
        <v>44</v>
      </c>
      <c r="AO86" t="s">
        <v>45</v>
      </c>
      <c r="AW86" t="s">
        <v>53</v>
      </c>
      <c r="AX86" t="s">
        <v>54</v>
      </c>
      <c r="AY86" t="s">
        <v>55</v>
      </c>
      <c r="BI86" t="s">
        <v>83</v>
      </c>
      <c r="BK86" t="s">
        <v>102</v>
      </c>
      <c r="BL86" t="s">
        <v>102</v>
      </c>
      <c r="BM86" t="s">
        <v>67</v>
      </c>
      <c r="BO86" t="s">
        <v>69</v>
      </c>
      <c r="BR86" t="s">
        <v>72</v>
      </c>
      <c r="BY86" t="s">
        <v>114</v>
      </c>
      <c r="CA86" t="s">
        <v>104</v>
      </c>
      <c r="CC86" t="s">
        <v>79</v>
      </c>
      <c r="CJ86" t="s">
        <v>171</v>
      </c>
      <c r="CL86" t="s">
        <v>106</v>
      </c>
      <c r="CM86" t="s">
        <v>152</v>
      </c>
      <c r="CO86" t="s">
        <v>108</v>
      </c>
    </row>
    <row r="87" spans="1:93" x14ac:dyDescent="0.2">
      <c r="A87">
        <v>1701</v>
      </c>
      <c r="B87">
        <v>11125713717</v>
      </c>
      <c r="C87" t="s">
        <v>12</v>
      </c>
      <c r="D87" t="s">
        <v>13</v>
      </c>
      <c r="F87" t="s">
        <v>15</v>
      </c>
      <c r="H87" t="s">
        <v>358</v>
      </c>
      <c r="J87" t="s">
        <v>187</v>
      </c>
      <c r="M87" t="s">
        <v>118</v>
      </c>
      <c r="P87" t="s">
        <v>94</v>
      </c>
      <c r="Q87" t="s">
        <v>94</v>
      </c>
      <c r="R87" t="s">
        <v>94</v>
      </c>
      <c r="S87" t="s">
        <v>94</v>
      </c>
      <c r="T87" t="s">
        <v>94</v>
      </c>
      <c r="U87" t="s">
        <v>94</v>
      </c>
      <c r="V87" t="s">
        <v>94</v>
      </c>
      <c r="W87" t="s">
        <v>94</v>
      </c>
      <c r="X87" t="s">
        <v>94</v>
      </c>
      <c r="Y87" t="s">
        <v>94</v>
      </c>
      <c r="Z87" t="s">
        <v>94</v>
      </c>
      <c r="AA87" t="s">
        <v>94</v>
      </c>
      <c r="AB87" t="s">
        <v>94</v>
      </c>
      <c r="AC87" t="s">
        <v>94</v>
      </c>
      <c r="AD87" t="s">
        <v>94</v>
      </c>
      <c r="AE87" t="s">
        <v>94</v>
      </c>
      <c r="AF87" t="s">
        <v>94</v>
      </c>
      <c r="AG87" t="s">
        <v>94</v>
      </c>
      <c r="AH87" t="s">
        <v>94</v>
      </c>
      <c r="AI87" t="s">
        <v>94</v>
      </c>
      <c r="AJ87" t="s">
        <v>359</v>
      </c>
      <c r="AK87" t="s">
        <v>360</v>
      </c>
      <c r="AN87" t="s">
        <v>44</v>
      </c>
      <c r="AQ87" t="s">
        <v>47</v>
      </c>
      <c r="AR87" t="s">
        <v>48</v>
      </c>
      <c r="AT87" t="s">
        <v>50</v>
      </c>
      <c r="AV87" t="s">
        <v>52</v>
      </c>
      <c r="BI87" t="s">
        <v>113</v>
      </c>
      <c r="BK87" t="s">
        <v>120</v>
      </c>
      <c r="BL87" t="s">
        <v>120</v>
      </c>
      <c r="BM87" t="s">
        <v>67</v>
      </c>
      <c r="BN87" t="s">
        <v>68</v>
      </c>
      <c r="BO87" t="s">
        <v>69</v>
      </c>
      <c r="BY87" t="s">
        <v>131</v>
      </c>
      <c r="CA87" t="s">
        <v>104</v>
      </c>
      <c r="CC87" t="s">
        <v>79</v>
      </c>
      <c r="CJ87" t="s">
        <v>127</v>
      </c>
      <c r="CL87" t="s">
        <v>172</v>
      </c>
      <c r="CM87" t="s">
        <v>361</v>
      </c>
      <c r="CO87" t="s">
        <v>108</v>
      </c>
    </row>
    <row r="88" spans="1:93" x14ac:dyDescent="0.2">
      <c r="A88">
        <v>1690</v>
      </c>
      <c r="B88">
        <v>11125452101</v>
      </c>
      <c r="C88" t="s">
        <v>12</v>
      </c>
      <c r="D88" t="s">
        <v>13</v>
      </c>
      <c r="J88" t="s">
        <v>187</v>
      </c>
      <c r="M88" t="s">
        <v>148</v>
      </c>
      <c r="P88" t="s">
        <v>94</v>
      </c>
      <c r="Q88" t="s">
        <v>94</v>
      </c>
      <c r="R88" t="s">
        <v>94</v>
      </c>
      <c r="S88" t="s">
        <v>94</v>
      </c>
      <c r="T88" t="s">
        <v>94</v>
      </c>
      <c r="U88" t="s">
        <v>94</v>
      </c>
      <c r="V88" t="s">
        <v>94</v>
      </c>
      <c r="W88" t="s">
        <v>96</v>
      </c>
      <c r="X88" t="s">
        <v>94</v>
      </c>
      <c r="Y88" t="s">
        <v>96</v>
      </c>
      <c r="Z88" t="s">
        <v>96</v>
      </c>
      <c r="AA88" t="s">
        <v>94</v>
      </c>
      <c r="AB88" t="s">
        <v>96</v>
      </c>
      <c r="AC88" t="s">
        <v>96</v>
      </c>
      <c r="AD88" t="s">
        <v>96</v>
      </c>
      <c r="AE88" t="s">
        <v>94</v>
      </c>
      <c r="AF88" t="s">
        <v>96</v>
      </c>
      <c r="AG88" t="s">
        <v>94</v>
      </c>
      <c r="AH88" t="s">
        <v>97</v>
      </c>
      <c r="AI88" t="s">
        <v>188</v>
      </c>
      <c r="AJ88" t="s">
        <v>362</v>
      </c>
      <c r="AK88" t="s">
        <v>363</v>
      </c>
      <c r="AM88" t="s">
        <v>43</v>
      </c>
      <c r="AO88" t="s">
        <v>45</v>
      </c>
      <c r="AU88" t="s">
        <v>51</v>
      </c>
      <c r="AV88" t="s">
        <v>52</v>
      </c>
      <c r="BB88" t="s">
        <v>58</v>
      </c>
      <c r="BG88" t="s">
        <v>364</v>
      </c>
      <c r="BI88" t="s">
        <v>101</v>
      </c>
      <c r="BK88" t="s">
        <v>151</v>
      </c>
      <c r="BL88" t="s">
        <v>151</v>
      </c>
      <c r="BM88" t="s">
        <v>67</v>
      </c>
      <c r="BY88" t="s">
        <v>121</v>
      </c>
      <c r="CA88" t="s">
        <v>115</v>
      </c>
      <c r="CC88" t="s">
        <v>79</v>
      </c>
      <c r="CJ88" t="s">
        <v>127</v>
      </c>
      <c r="CL88" t="s">
        <v>106</v>
      </c>
      <c r="CM88" t="s">
        <v>260</v>
      </c>
      <c r="CO88" t="s">
        <v>133</v>
      </c>
    </row>
    <row r="89" spans="1:93" x14ac:dyDescent="0.2">
      <c r="A89">
        <v>1641</v>
      </c>
      <c r="B89">
        <v>11122505846</v>
      </c>
      <c r="C89" t="s">
        <v>12</v>
      </c>
      <c r="F89" t="s">
        <v>15</v>
      </c>
      <c r="J89" t="s">
        <v>187</v>
      </c>
      <c r="M89" t="s">
        <v>148</v>
      </c>
      <c r="P89" t="s">
        <v>94</v>
      </c>
      <c r="Q89" t="s">
        <v>94</v>
      </c>
      <c r="R89" t="s">
        <v>94</v>
      </c>
      <c r="S89" t="s">
        <v>94</v>
      </c>
      <c r="T89" t="s">
        <v>96</v>
      </c>
      <c r="U89" t="s">
        <v>94</v>
      </c>
      <c r="V89" t="s">
        <v>94</v>
      </c>
      <c r="W89" t="s">
        <v>94</v>
      </c>
      <c r="X89" t="s">
        <v>94</v>
      </c>
      <c r="Y89" t="s">
        <v>96</v>
      </c>
      <c r="Z89" t="s">
        <v>95</v>
      </c>
      <c r="AA89" t="s">
        <v>94</v>
      </c>
      <c r="AB89" t="s">
        <v>94</v>
      </c>
      <c r="AC89" t="s">
        <v>94</v>
      </c>
      <c r="AD89" t="s">
        <v>94</v>
      </c>
      <c r="AE89" t="s">
        <v>96</v>
      </c>
      <c r="AF89" t="s">
        <v>95</v>
      </c>
      <c r="AG89" t="s">
        <v>96</v>
      </c>
      <c r="AH89" t="s">
        <v>94</v>
      </c>
      <c r="AI89" t="s">
        <v>94</v>
      </c>
      <c r="AJ89" t="s">
        <v>365</v>
      </c>
      <c r="AK89" t="s">
        <v>366</v>
      </c>
      <c r="AM89" t="s">
        <v>43</v>
      </c>
      <c r="AO89" t="s">
        <v>45</v>
      </c>
      <c r="AW89" t="s">
        <v>53</v>
      </c>
      <c r="AY89" t="s">
        <v>55</v>
      </c>
      <c r="BG89" t="s">
        <v>367</v>
      </c>
      <c r="BI89" t="s">
        <v>101</v>
      </c>
      <c r="BK89" t="s">
        <v>143</v>
      </c>
      <c r="BL89" t="s">
        <v>102</v>
      </c>
      <c r="BM89" t="s">
        <v>67</v>
      </c>
      <c r="BN89" t="s">
        <v>68</v>
      </c>
      <c r="BO89" t="s">
        <v>69</v>
      </c>
      <c r="BU89" t="s">
        <v>75</v>
      </c>
      <c r="BY89" t="s">
        <v>131</v>
      </c>
      <c r="CA89" t="s">
        <v>104</v>
      </c>
      <c r="CC89" t="s">
        <v>79</v>
      </c>
      <c r="CJ89" t="s">
        <v>171</v>
      </c>
      <c r="CL89" t="s">
        <v>172</v>
      </c>
      <c r="CM89" t="s">
        <v>368</v>
      </c>
      <c r="CO89" t="s">
        <v>108</v>
      </c>
    </row>
    <row r="90" spans="1:93" x14ac:dyDescent="0.2">
      <c r="A90">
        <v>1582</v>
      </c>
      <c r="B90">
        <v>11119944442</v>
      </c>
      <c r="C90" t="s">
        <v>12</v>
      </c>
      <c r="D90" t="s">
        <v>13</v>
      </c>
      <c r="J90" t="s">
        <v>187</v>
      </c>
      <c r="M90" t="s">
        <v>134</v>
      </c>
      <c r="P90" t="s">
        <v>94</v>
      </c>
      <c r="Q90" t="s">
        <v>94</v>
      </c>
      <c r="R90" t="s">
        <v>94</v>
      </c>
      <c r="S90" t="s">
        <v>96</v>
      </c>
      <c r="T90" t="s">
        <v>96</v>
      </c>
      <c r="U90" t="s">
        <v>94</v>
      </c>
      <c r="V90" t="s">
        <v>94</v>
      </c>
      <c r="W90" t="s">
        <v>95</v>
      </c>
      <c r="X90" t="s">
        <v>96</v>
      </c>
      <c r="Y90" t="s">
        <v>96</v>
      </c>
      <c r="Z90" t="s">
        <v>95</v>
      </c>
      <c r="AA90" t="s">
        <v>96</v>
      </c>
      <c r="AB90" t="s">
        <v>95</v>
      </c>
      <c r="AC90" t="s">
        <v>96</v>
      </c>
      <c r="AD90" t="s">
        <v>94</v>
      </c>
      <c r="AE90" t="s">
        <v>95</v>
      </c>
      <c r="AF90" t="s">
        <v>96</v>
      </c>
      <c r="AG90" t="s">
        <v>95</v>
      </c>
      <c r="AH90" t="s">
        <v>95</v>
      </c>
      <c r="AI90" t="s">
        <v>188</v>
      </c>
      <c r="AJ90" t="s">
        <v>369</v>
      </c>
      <c r="AK90" t="s">
        <v>370</v>
      </c>
      <c r="AM90" t="s">
        <v>43</v>
      </c>
      <c r="AN90" t="s">
        <v>44</v>
      </c>
      <c r="AT90" t="s">
        <v>50</v>
      </c>
      <c r="AZ90" t="s">
        <v>56</v>
      </c>
      <c r="BC90" t="s">
        <v>59</v>
      </c>
      <c r="BG90" t="s">
        <v>369</v>
      </c>
      <c r="BI90" t="s">
        <v>371</v>
      </c>
      <c r="BK90" t="s">
        <v>102</v>
      </c>
      <c r="BL90" t="s">
        <v>102</v>
      </c>
      <c r="BM90" t="s">
        <v>67</v>
      </c>
      <c r="BN90" t="s">
        <v>68</v>
      </c>
      <c r="BP90" t="s">
        <v>70</v>
      </c>
      <c r="BQ90" t="s">
        <v>71</v>
      </c>
      <c r="BY90" t="s">
        <v>83</v>
      </c>
      <c r="CA90" t="s">
        <v>83</v>
      </c>
      <c r="CC90" t="s">
        <v>79</v>
      </c>
      <c r="CJ90" t="s">
        <v>83</v>
      </c>
      <c r="CL90" t="s">
        <v>172</v>
      </c>
      <c r="CM90" t="s">
        <v>372</v>
      </c>
      <c r="CO90" t="s">
        <v>172</v>
      </c>
    </row>
    <row r="91" spans="1:93" x14ac:dyDescent="0.2">
      <c r="A91">
        <v>1239</v>
      </c>
      <c r="B91">
        <v>11104156144</v>
      </c>
      <c r="C91" t="s">
        <v>12</v>
      </c>
      <c r="D91" t="s">
        <v>13</v>
      </c>
      <c r="F91" t="s">
        <v>15</v>
      </c>
      <c r="J91" t="s">
        <v>187</v>
      </c>
      <c r="M91" t="s">
        <v>93</v>
      </c>
      <c r="P91" t="s">
        <v>94</v>
      </c>
      <c r="Q91" t="s">
        <v>94</v>
      </c>
      <c r="R91" t="s">
        <v>94</v>
      </c>
      <c r="S91" t="s">
        <v>94</v>
      </c>
      <c r="T91" t="s">
        <v>94</v>
      </c>
      <c r="U91" t="s">
        <v>94</v>
      </c>
      <c r="V91" t="s">
        <v>94</v>
      </c>
      <c r="W91" t="s">
        <v>94</v>
      </c>
      <c r="X91" t="s">
        <v>94</v>
      </c>
      <c r="Y91" t="s">
        <v>94</v>
      </c>
      <c r="Z91" t="s">
        <v>94</v>
      </c>
      <c r="AA91" t="s">
        <v>94</v>
      </c>
      <c r="AB91" t="s">
        <v>95</v>
      </c>
      <c r="AC91" t="s">
        <v>95</v>
      </c>
      <c r="AD91" t="s">
        <v>94</v>
      </c>
      <c r="AE91" t="s">
        <v>96</v>
      </c>
      <c r="AF91" t="s">
        <v>96</v>
      </c>
      <c r="AG91" t="s">
        <v>95</v>
      </c>
      <c r="AH91" t="s">
        <v>95</v>
      </c>
      <c r="AI91" t="s">
        <v>188</v>
      </c>
      <c r="AJ91" t="s">
        <v>373</v>
      </c>
      <c r="AK91" t="s">
        <v>374</v>
      </c>
      <c r="AN91" t="s">
        <v>44</v>
      </c>
      <c r="AO91" t="s">
        <v>45</v>
      </c>
      <c r="AP91" t="s">
        <v>46</v>
      </c>
      <c r="AQ91" t="s">
        <v>47</v>
      </c>
      <c r="BB91" t="s">
        <v>58</v>
      </c>
      <c r="BG91" t="s">
        <v>375</v>
      </c>
      <c r="BI91" t="s">
        <v>113</v>
      </c>
      <c r="BK91" t="s">
        <v>143</v>
      </c>
      <c r="BL91" t="s">
        <v>102</v>
      </c>
      <c r="BP91" t="s">
        <v>70</v>
      </c>
      <c r="BQ91" t="s">
        <v>71</v>
      </c>
      <c r="BS91" t="s">
        <v>73</v>
      </c>
      <c r="BY91" t="s">
        <v>126</v>
      </c>
      <c r="CA91" t="s">
        <v>104</v>
      </c>
      <c r="CC91" t="s">
        <v>79</v>
      </c>
      <c r="CJ91" t="s">
        <v>116</v>
      </c>
      <c r="CL91" t="s">
        <v>106</v>
      </c>
      <c r="CM91" t="s">
        <v>376</v>
      </c>
      <c r="CO91" t="s">
        <v>133</v>
      </c>
    </row>
    <row r="92" spans="1:93" x14ac:dyDescent="0.2">
      <c r="A92">
        <v>1171</v>
      </c>
      <c r="B92">
        <v>11101340736</v>
      </c>
      <c r="C92" t="s">
        <v>12</v>
      </c>
      <c r="D92" t="s">
        <v>13</v>
      </c>
      <c r="F92" t="s">
        <v>15</v>
      </c>
      <c r="J92" t="s">
        <v>187</v>
      </c>
      <c r="M92" t="s">
        <v>93</v>
      </c>
      <c r="P92" t="s">
        <v>94</v>
      </c>
      <c r="Q92" t="s">
        <v>94</v>
      </c>
      <c r="R92" t="s">
        <v>95</v>
      </c>
      <c r="S92" t="s">
        <v>94</v>
      </c>
      <c r="T92" t="s">
        <v>94</v>
      </c>
      <c r="U92" t="s">
        <v>95</v>
      </c>
      <c r="V92" t="s">
        <v>94</v>
      </c>
      <c r="W92" t="s">
        <v>94</v>
      </c>
      <c r="X92" t="s">
        <v>94</v>
      </c>
      <c r="Y92" t="s">
        <v>96</v>
      </c>
      <c r="Z92" t="s">
        <v>96</v>
      </c>
      <c r="AA92" t="s">
        <v>96</v>
      </c>
      <c r="AB92" t="s">
        <v>94</v>
      </c>
      <c r="AC92" t="s">
        <v>96</v>
      </c>
      <c r="AD92" t="s">
        <v>96</v>
      </c>
      <c r="AE92" t="s">
        <v>95</v>
      </c>
      <c r="AF92" t="s">
        <v>94</v>
      </c>
      <c r="AG92" t="s">
        <v>95</v>
      </c>
      <c r="AH92" t="s">
        <v>188</v>
      </c>
      <c r="AI92" t="s">
        <v>95</v>
      </c>
      <c r="AJ92" t="s">
        <v>377</v>
      </c>
      <c r="AK92" t="s">
        <v>378</v>
      </c>
      <c r="AV92" t="s">
        <v>52</v>
      </c>
      <c r="AY92" t="s">
        <v>55</v>
      </c>
      <c r="BA92" t="s">
        <v>57</v>
      </c>
      <c r="BC92" t="s">
        <v>59</v>
      </c>
      <c r="BF92" t="s">
        <v>62</v>
      </c>
      <c r="BG92" t="s">
        <v>379</v>
      </c>
      <c r="BI92" t="s">
        <v>101</v>
      </c>
      <c r="BK92" t="s">
        <v>120</v>
      </c>
      <c r="BL92" t="s">
        <v>120</v>
      </c>
      <c r="BM92" t="s">
        <v>67</v>
      </c>
      <c r="BN92" t="s">
        <v>68</v>
      </c>
      <c r="BQ92" t="s">
        <v>71</v>
      </c>
      <c r="BR92" t="s">
        <v>72</v>
      </c>
      <c r="BY92" t="s">
        <v>135</v>
      </c>
      <c r="CA92" t="s">
        <v>83</v>
      </c>
      <c r="CC92" t="s">
        <v>79</v>
      </c>
      <c r="CJ92" t="s">
        <v>171</v>
      </c>
      <c r="CL92" t="s">
        <v>106</v>
      </c>
      <c r="CO92" t="s">
        <v>133</v>
      </c>
    </row>
    <row r="93" spans="1:93" x14ac:dyDescent="0.2">
      <c r="A93">
        <v>811</v>
      </c>
      <c r="B93">
        <v>11073455415</v>
      </c>
      <c r="C93" t="s">
        <v>12</v>
      </c>
      <c r="D93" t="s">
        <v>13</v>
      </c>
      <c r="F93" t="s">
        <v>15</v>
      </c>
      <c r="H93" t="s">
        <v>380</v>
      </c>
      <c r="J93" t="s">
        <v>187</v>
      </c>
      <c r="M93" t="s">
        <v>118</v>
      </c>
      <c r="P93" t="s">
        <v>94</v>
      </c>
      <c r="Q93" t="s">
        <v>96</v>
      </c>
      <c r="R93" t="s">
        <v>96</v>
      </c>
      <c r="S93" t="s">
        <v>94</v>
      </c>
      <c r="T93" t="s">
        <v>96</v>
      </c>
      <c r="U93" t="s">
        <v>96</v>
      </c>
      <c r="V93" t="s">
        <v>96</v>
      </c>
      <c r="W93" t="s">
        <v>96</v>
      </c>
      <c r="X93" t="s">
        <v>95</v>
      </c>
      <c r="Y93" t="s">
        <v>96</v>
      </c>
      <c r="Z93" t="s">
        <v>96</v>
      </c>
      <c r="AA93" t="s">
        <v>96</v>
      </c>
      <c r="AB93" t="s">
        <v>96</v>
      </c>
      <c r="AC93" t="s">
        <v>95</v>
      </c>
      <c r="AD93" t="s">
        <v>95</v>
      </c>
      <c r="AE93" t="s">
        <v>95</v>
      </c>
      <c r="AF93" t="s">
        <v>96</v>
      </c>
      <c r="AG93" t="s">
        <v>96</v>
      </c>
      <c r="AH93" t="s">
        <v>95</v>
      </c>
      <c r="AI93" t="s">
        <v>95</v>
      </c>
      <c r="AJ93" t="s">
        <v>381</v>
      </c>
      <c r="AK93" t="s">
        <v>382</v>
      </c>
      <c r="AN93" t="s">
        <v>44</v>
      </c>
      <c r="AZ93" t="s">
        <v>56</v>
      </c>
      <c r="BA93" t="s">
        <v>57</v>
      </c>
      <c r="BE93" t="s">
        <v>61</v>
      </c>
      <c r="BF93" t="s">
        <v>62</v>
      </c>
      <c r="BG93" t="s">
        <v>383</v>
      </c>
      <c r="BI93" t="s">
        <v>101</v>
      </c>
      <c r="BK93" t="s">
        <v>151</v>
      </c>
      <c r="BL93" t="s">
        <v>151</v>
      </c>
      <c r="BM93" t="s">
        <v>67</v>
      </c>
      <c r="BR93" t="s">
        <v>72</v>
      </c>
      <c r="BY93" t="s">
        <v>126</v>
      </c>
      <c r="CA93" t="s">
        <v>104</v>
      </c>
      <c r="CC93" t="s">
        <v>79</v>
      </c>
      <c r="CJ93" t="s">
        <v>116</v>
      </c>
      <c r="CL93" t="s">
        <v>132</v>
      </c>
      <c r="CM93" t="s">
        <v>384</v>
      </c>
      <c r="CO93" t="s">
        <v>108</v>
      </c>
    </row>
    <row r="94" spans="1:93" x14ac:dyDescent="0.2">
      <c r="A94">
        <v>801</v>
      </c>
      <c r="B94">
        <v>11073284026</v>
      </c>
      <c r="C94" t="s">
        <v>12</v>
      </c>
      <c r="D94" t="s">
        <v>13</v>
      </c>
      <c r="F94" t="s">
        <v>15</v>
      </c>
      <c r="H94" t="s">
        <v>385</v>
      </c>
      <c r="J94" t="s">
        <v>187</v>
      </c>
      <c r="M94" t="s">
        <v>118</v>
      </c>
      <c r="P94" t="s">
        <v>96</v>
      </c>
      <c r="Q94" t="s">
        <v>96</v>
      </c>
      <c r="R94" t="s">
        <v>94</v>
      </c>
      <c r="S94" t="s">
        <v>96</v>
      </c>
      <c r="T94" t="s">
        <v>96</v>
      </c>
      <c r="U94" t="s">
        <v>95</v>
      </c>
      <c r="V94" t="s">
        <v>96</v>
      </c>
      <c r="W94" t="s">
        <v>94</v>
      </c>
      <c r="X94" t="s">
        <v>97</v>
      </c>
      <c r="Y94" t="s">
        <v>95</v>
      </c>
      <c r="Z94" t="s">
        <v>95</v>
      </c>
      <c r="AA94" t="s">
        <v>95</v>
      </c>
      <c r="AB94" t="s">
        <v>96</v>
      </c>
      <c r="AC94" t="s">
        <v>95</v>
      </c>
      <c r="AD94" t="s">
        <v>96</v>
      </c>
      <c r="AE94" t="s">
        <v>95</v>
      </c>
      <c r="AF94" t="s">
        <v>95</v>
      </c>
      <c r="AG94" t="s">
        <v>95</v>
      </c>
      <c r="AH94" t="s">
        <v>97</v>
      </c>
      <c r="AI94" t="s">
        <v>188</v>
      </c>
      <c r="AJ94" t="s">
        <v>386</v>
      </c>
      <c r="AK94" t="s">
        <v>387</v>
      </c>
      <c r="AO94" t="s">
        <v>45</v>
      </c>
      <c r="AP94" t="s">
        <v>46</v>
      </c>
      <c r="AT94" t="s">
        <v>50</v>
      </c>
      <c r="AY94" t="s">
        <v>55</v>
      </c>
      <c r="AZ94" t="s">
        <v>56</v>
      </c>
      <c r="BG94" t="s">
        <v>388</v>
      </c>
      <c r="BI94" t="s">
        <v>130</v>
      </c>
      <c r="BK94" t="s">
        <v>120</v>
      </c>
      <c r="BL94" t="s">
        <v>120</v>
      </c>
      <c r="BM94" t="s">
        <v>67</v>
      </c>
      <c r="BN94" t="s">
        <v>68</v>
      </c>
      <c r="BO94" t="s">
        <v>69</v>
      </c>
      <c r="BP94" t="s">
        <v>70</v>
      </c>
      <c r="BS94" t="s">
        <v>73</v>
      </c>
      <c r="BU94" t="s">
        <v>75</v>
      </c>
      <c r="BY94" t="s">
        <v>131</v>
      </c>
      <c r="CA94" t="s">
        <v>104</v>
      </c>
      <c r="CC94" t="s">
        <v>79</v>
      </c>
      <c r="CJ94" t="s">
        <v>171</v>
      </c>
      <c r="CL94" t="s">
        <v>172</v>
      </c>
      <c r="CM94" t="s">
        <v>389</v>
      </c>
      <c r="CO94" t="s">
        <v>108</v>
      </c>
    </row>
    <row r="95" spans="1:93" x14ac:dyDescent="0.2">
      <c r="A95">
        <v>779</v>
      </c>
      <c r="B95">
        <v>11072643932</v>
      </c>
      <c r="C95" t="s">
        <v>12</v>
      </c>
      <c r="D95" t="s">
        <v>13</v>
      </c>
      <c r="F95" t="s">
        <v>15</v>
      </c>
      <c r="J95" t="s">
        <v>187</v>
      </c>
      <c r="M95" t="s">
        <v>118</v>
      </c>
      <c r="P95" t="s">
        <v>94</v>
      </c>
      <c r="Q95" t="s">
        <v>94</v>
      </c>
      <c r="R95" t="s">
        <v>94</v>
      </c>
      <c r="S95" t="s">
        <v>94</v>
      </c>
      <c r="T95" t="s">
        <v>94</v>
      </c>
      <c r="U95" t="s">
        <v>94</v>
      </c>
      <c r="V95" t="s">
        <v>94</v>
      </c>
      <c r="W95" t="s">
        <v>94</v>
      </c>
      <c r="X95" t="s">
        <v>96</v>
      </c>
      <c r="Y95" t="s">
        <v>94</v>
      </c>
      <c r="Z95" t="s">
        <v>96</v>
      </c>
      <c r="AA95" t="s">
        <v>94</v>
      </c>
      <c r="AB95" t="s">
        <v>94</v>
      </c>
      <c r="AC95" t="s">
        <v>94</v>
      </c>
      <c r="AD95" t="s">
        <v>95</v>
      </c>
      <c r="AE95" t="s">
        <v>96</v>
      </c>
      <c r="AF95" t="s">
        <v>94</v>
      </c>
      <c r="AG95" t="s">
        <v>96</v>
      </c>
      <c r="AH95" t="s">
        <v>96</v>
      </c>
      <c r="AI95" t="s">
        <v>96</v>
      </c>
      <c r="AJ95" t="s">
        <v>390</v>
      </c>
      <c r="AK95" t="s">
        <v>391</v>
      </c>
      <c r="AN95" t="s">
        <v>44</v>
      </c>
      <c r="AO95" t="s">
        <v>45</v>
      </c>
      <c r="AQ95" t="s">
        <v>47</v>
      </c>
      <c r="BA95" t="s">
        <v>57</v>
      </c>
      <c r="BC95" t="s">
        <v>59</v>
      </c>
      <c r="BG95" t="s">
        <v>392</v>
      </c>
      <c r="BI95" t="s">
        <v>101</v>
      </c>
      <c r="BK95" t="s">
        <v>151</v>
      </c>
      <c r="BL95" t="s">
        <v>151</v>
      </c>
      <c r="BM95" t="s">
        <v>67</v>
      </c>
      <c r="BO95" t="s">
        <v>69</v>
      </c>
      <c r="BP95" t="s">
        <v>70</v>
      </c>
      <c r="BQ95" t="s">
        <v>71</v>
      </c>
      <c r="BR95" t="s">
        <v>72</v>
      </c>
      <c r="BS95" t="s">
        <v>73</v>
      </c>
      <c r="BV95" t="s">
        <v>393</v>
      </c>
      <c r="BY95" t="s">
        <v>131</v>
      </c>
      <c r="CA95" t="s">
        <v>104</v>
      </c>
      <c r="CC95" t="s">
        <v>79</v>
      </c>
      <c r="CJ95" t="s">
        <v>127</v>
      </c>
      <c r="CL95" t="s">
        <v>106</v>
      </c>
      <c r="CM95" t="s">
        <v>394</v>
      </c>
      <c r="CO95" t="s">
        <v>108</v>
      </c>
    </row>
    <row r="96" spans="1:93" x14ac:dyDescent="0.2">
      <c r="A96">
        <v>756</v>
      </c>
      <c r="B96">
        <v>11071549379</v>
      </c>
      <c r="C96" t="s">
        <v>12</v>
      </c>
      <c r="J96" t="s">
        <v>187</v>
      </c>
      <c r="M96" t="s">
        <v>109</v>
      </c>
      <c r="P96" t="s">
        <v>96</v>
      </c>
      <c r="Q96" t="s">
        <v>96</v>
      </c>
      <c r="R96" t="s">
        <v>96</v>
      </c>
      <c r="S96" t="s">
        <v>94</v>
      </c>
      <c r="T96" t="s">
        <v>96</v>
      </c>
      <c r="U96" t="s">
        <v>96</v>
      </c>
      <c r="V96" t="s">
        <v>95</v>
      </c>
      <c r="W96" t="s">
        <v>97</v>
      </c>
      <c r="X96" t="s">
        <v>96</v>
      </c>
      <c r="Y96" t="s">
        <v>95</v>
      </c>
      <c r="Z96" t="s">
        <v>95</v>
      </c>
      <c r="AA96" t="s">
        <v>96</v>
      </c>
      <c r="AB96" t="s">
        <v>96</v>
      </c>
      <c r="AC96" t="s">
        <v>95</v>
      </c>
      <c r="AD96" t="s">
        <v>97</v>
      </c>
      <c r="AE96" t="s">
        <v>97</v>
      </c>
      <c r="AF96" t="s">
        <v>95</v>
      </c>
      <c r="AG96" t="s">
        <v>95</v>
      </c>
      <c r="AH96" t="s">
        <v>97</v>
      </c>
      <c r="AI96" t="s">
        <v>188</v>
      </c>
      <c r="AJ96" t="s">
        <v>395</v>
      </c>
      <c r="AK96" t="s">
        <v>396</v>
      </c>
      <c r="AO96" t="s">
        <v>45</v>
      </c>
      <c r="AQ96" t="s">
        <v>47</v>
      </c>
      <c r="AT96" t="s">
        <v>50</v>
      </c>
      <c r="BG96" t="s">
        <v>397</v>
      </c>
      <c r="BI96" t="s">
        <v>83</v>
      </c>
      <c r="BK96" t="s">
        <v>102</v>
      </c>
      <c r="BL96" t="s">
        <v>102</v>
      </c>
      <c r="BP96" t="s">
        <v>70</v>
      </c>
      <c r="BQ96" t="s">
        <v>71</v>
      </c>
      <c r="BS96" t="s">
        <v>73</v>
      </c>
      <c r="BY96" t="s">
        <v>126</v>
      </c>
      <c r="CA96" t="s">
        <v>115</v>
      </c>
      <c r="CC96" t="s">
        <v>79</v>
      </c>
      <c r="CJ96" t="s">
        <v>127</v>
      </c>
      <c r="CL96" t="s">
        <v>106</v>
      </c>
      <c r="CM96" t="s">
        <v>398</v>
      </c>
      <c r="CO96" t="s">
        <v>108</v>
      </c>
    </row>
    <row r="97" spans="1:93" x14ac:dyDescent="0.2">
      <c r="A97">
        <v>556</v>
      </c>
      <c r="B97">
        <v>11060725615</v>
      </c>
      <c r="C97" t="s">
        <v>12</v>
      </c>
      <c r="E97" t="s">
        <v>14</v>
      </c>
      <c r="F97" t="s">
        <v>15</v>
      </c>
      <c r="J97" t="s">
        <v>187</v>
      </c>
      <c r="M97" t="s">
        <v>207</v>
      </c>
      <c r="P97" t="s">
        <v>94</v>
      </c>
      <c r="Q97" t="s">
        <v>94</v>
      </c>
      <c r="R97" t="s">
        <v>94</v>
      </c>
      <c r="S97" t="s">
        <v>94</v>
      </c>
      <c r="T97" t="s">
        <v>94</v>
      </c>
      <c r="U97" t="s">
        <v>94</v>
      </c>
      <c r="V97" t="s">
        <v>94</v>
      </c>
      <c r="W97" t="s">
        <v>94</v>
      </c>
      <c r="X97" t="s">
        <v>94</v>
      </c>
      <c r="Y97" t="s">
        <v>94</v>
      </c>
      <c r="Z97" t="s">
        <v>94</v>
      </c>
      <c r="AA97" t="s">
        <v>94</v>
      </c>
      <c r="AB97" t="s">
        <v>94</v>
      </c>
      <c r="AC97" t="s">
        <v>94</v>
      </c>
      <c r="AD97" t="s">
        <v>94</v>
      </c>
      <c r="AE97" t="s">
        <v>94</v>
      </c>
      <c r="AF97" t="s">
        <v>94</v>
      </c>
      <c r="AG97" t="s">
        <v>94</v>
      </c>
      <c r="AH97" t="s">
        <v>94</v>
      </c>
      <c r="AI97" t="s">
        <v>94</v>
      </c>
      <c r="AU97" t="s">
        <v>51</v>
      </c>
      <c r="AV97" t="s">
        <v>52</v>
      </c>
      <c r="AW97" t="s">
        <v>53</v>
      </c>
      <c r="BD97" t="s">
        <v>60</v>
      </c>
      <c r="BI97" t="s">
        <v>113</v>
      </c>
      <c r="BK97" t="s">
        <v>120</v>
      </c>
      <c r="BL97" t="s">
        <v>102</v>
      </c>
      <c r="BM97" t="s">
        <v>67</v>
      </c>
      <c r="BP97" t="s">
        <v>70</v>
      </c>
      <c r="BY97" t="s">
        <v>121</v>
      </c>
      <c r="CA97" t="s">
        <v>104</v>
      </c>
      <c r="CC97" t="s">
        <v>79</v>
      </c>
      <c r="CJ97" t="s">
        <v>127</v>
      </c>
      <c r="CL97" t="s">
        <v>132</v>
      </c>
      <c r="CM97" t="s">
        <v>290</v>
      </c>
      <c r="CO97" t="s">
        <v>133</v>
      </c>
    </row>
    <row r="98" spans="1:93" x14ac:dyDescent="0.2">
      <c r="A98">
        <v>219</v>
      </c>
      <c r="B98">
        <v>11055964971</v>
      </c>
      <c r="C98" t="s">
        <v>12</v>
      </c>
      <c r="D98" t="s">
        <v>13</v>
      </c>
      <c r="F98" t="s">
        <v>15</v>
      </c>
      <c r="J98" t="s">
        <v>187</v>
      </c>
      <c r="M98" t="s">
        <v>109</v>
      </c>
      <c r="P98" t="s">
        <v>94</v>
      </c>
      <c r="Q98" t="s">
        <v>94</v>
      </c>
      <c r="R98" t="s">
        <v>94</v>
      </c>
      <c r="S98" t="s">
        <v>94</v>
      </c>
      <c r="T98" t="s">
        <v>94</v>
      </c>
      <c r="U98" t="s">
        <v>94</v>
      </c>
      <c r="V98" t="s">
        <v>94</v>
      </c>
      <c r="W98" t="s">
        <v>96</v>
      </c>
      <c r="X98" t="s">
        <v>96</v>
      </c>
      <c r="Y98" t="s">
        <v>94</v>
      </c>
      <c r="Z98" t="s">
        <v>96</v>
      </c>
      <c r="AA98" t="s">
        <v>94</v>
      </c>
      <c r="AB98" t="s">
        <v>94</v>
      </c>
      <c r="AC98" t="s">
        <v>95</v>
      </c>
      <c r="AD98" t="s">
        <v>94</v>
      </c>
      <c r="AE98" t="s">
        <v>95</v>
      </c>
      <c r="AF98" t="s">
        <v>94</v>
      </c>
      <c r="AG98" t="s">
        <v>94</v>
      </c>
      <c r="AH98" t="s">
        <v>95</v>
      </c>
      <c r="AI98" t="s">
        <v>94</v>
      </c>
      <c r="AJ98" t="s">
        <v>399</v>
      </c>
      <c r="AK98" t="s">
        <v>400</v>
      </c>
      <c r="AM98" t="s">
        <v>43</v>
      </c>
      <c r="AN98" t="s">
        <v>44</v>
      </c>
      <c r="AR98" t="s">
        <v>48</v>
      </c>
      <c r="BA98" t="s">
        <v>57</v>
      </c>
      <c r="BF98" t="s">
        <v>62</v>
      </c>
      <c r="BG98" t="s">
        <v>401</v>
      </c>
      <c r="BI98" t="s">
        <v>101</v>
      </c>
      <c r="BK98" t="s">
        <v>102</v>
      </c>
      <c r="BL98" t="s">
        <v>120</v>
      </c>
      <c r="BN98" t="s">
        <v>68</v>
      </c>
      <c r="BP98" t="s">
        <v>70</v>
      </c>
      <c r="BY98" t="s">
        <v>131</v>
      </c>
      <c r="CA98" t="s">
        <v>104</v>
      </c>
      <c r="CC98" t="s">
        <v>79</v>
      </c>
      <c r="CJ98" t="s">
        <v>127</v>
      </c>
      <c r="CL98" t="s">
        <v>172</v>
      </c>
      <c r="CM98" t="s">
        <v>402</v>
      </c>
      <c r="CO98" t="s">
        <v>108</v>
      </c>
    </row>
    <row r="99" spans="1:93" x14ac:dyDescent="0.2">
      <c r="A99">
        <v>193</v>
      </c>
      <c r="B99">
        <v>11055465281</v>
      </c>
      <c r="C99" t="s">
        <v>12</v>
      </c>
      <c r="D99" t="s">
        <v>13</v>
      </c>
      <c r="F99" t="s">
        <v>15</v>
      </c>
      <c r="J99" t="s">
        <v>187</v>
      </c>
      <c r="M99" t="s">
        <v>93</v>
      </c>
      <c r="P99" t="s">
        <v>94</v>
      </c>
      <c r="Q99" t="s">
        <v>94</v>
      </c>
      <c r="R99" t="s">
        <v>96</v>
      </c>
      <c r="S99" t="s">
        <v>94</v>
      </c>
      <c r="T99" t="s">
        <v>96</v>
      </c>
      <c r="U99" t="s">
        <v>96</v>
      </c>
      <c r="V99" t="s">
        <v>95</v>
      </c>
      <c r="W99" t="s">
        <v>96</v>
      </c>
      <c r="X99" t="s">
        <v>94</v>
      </c>
      <c r="Y99" t="s">
        <v>96</v>
      </c>
      <c r="Z99" t="s">
        <v>96</v>
      </c>
      <c r="AA99" t="s">
        <v>94</v>
      </c>
      <c r="AB99" t="s">
        <v>96</v>
      </c>
      <c r="AC99" t="s">
        <v>94</v>
      </c>
      <c r="AD99" t="s">
        <v>95</v>
      </c>
      <c r="AE99" t="s">
        <v>95</v>
      </c>
      <c r="AF99" t="s">
        <v>96</v>
      </c>
      <c r="AG99" t="s">
        <v>95</v>
      </c>
      <c r="AH99" t="s">
        <v>96</v>
      </c>
      <c r="AI99" t="s">
        <v>96</v>
      </c>
      <c r="AQ99" t="s">
        <v>47</v>
      </c>
      <c r="AR99" t="s">
        <v>48</v>
      </c>
      <c r="BB99" t="s">
        <v>58</v>
      </c>
      <c r="BI99" t="s">
        <v>130</v>
      </c>
      <c r="BK99" t="s">
        <v>102</v>
      </c>
      <c r="BL99" t="s">
        <v>102</v>
      </c>
      <c r="BY99" t="s">
        <v>135</v>
      </c>
      <c r="CA99" t="s">
        <v>104</v>
      </c>
      <c r="CC99" t="s">
        <v>79</v>
      </c>
      <c r="CJ99" t="s">
        <v>171</v>
      </c>
      <c r="CL99" t="s">
        <v>106</v>
      </c>
      <c r="CO99" t="s">
        <v>133</v>
      </c>
    </row>
    <row r="100" spans="1:93" x14ac:dyDescent="0.2">
      <c r="A100">
        <v>3027</v>
      </c>
      <c r="B100">
        <v>11150668043</v>
      </c>
      <c r="C100" t="s">
        <v>12</v>
      </c>
      <c r="J100" t="s">
        <v>403</v>
      </c>
      <c r="M100" t="s">
        <v>109</v>
      </c>
      <c r="P100" t="s">
        <v>94</v>
      </c>
      <c r="Q100" t="s">
        <v>94</v>
      </c>
      <c r="R100" t="s">
        <v>94</v>
      </c>
      <c r="S100" t="s">
        <v>94</v>
      </c>
      <c r="T100" t="s">
        <v>94</v>
      </c>
      <c r="U100" t="s">
        <v>94</v>
      </c>
      <c r="V100" t="s">
        <v>94</v>
      </c>
      <c r="W100" t="s">
        <v>94</v>
      </c>
      <c r="X100" t="s">
        <v>94</v>
      </c>
      <c r="Y100" t="s">
        <v>94</v>
      </c>
      <c r="Z100" t="s">
        <v>94</v>
      </c>
      <c r="AA100" t="s">
        <v>94</v>
      </c>
      <c r="AB100" t="s">
        <v>94</v>
      </c>
      <c r="AC100" t="s">
        <v>96</v>
      </c>
      <c r="AD100" t="s">
        <v>94</v>
      </c>
      <c r="AE100" t="s">
        <v>94</v>
      </c>
      <c r="AF100" t="s">
        <v>94</v>
      </c>
      <c r="AG100" t="s">
        <v>94</v>
      </c>
      <c r="AH100" t="s">
        <v>94</v>
      </c>
      <c r="AI100" t="s">
        <v>188</v>
      </c>
      <c r="AJ100" t="s">
        <v>404</v>
      </c>
      <c r="AR100" t="s">
        <v>48</v>
      </c>
      <c r="AV100" t="s">
        <v>52</v>
      </c>
      <c r="BB100" t="s">
        <v>58</v>
      </c>
      <c r="BI100" t="s">
        <v>130</v>
      </c>
      <c r="BK100" t="s">
        <v>120</v>
      </c>
      <c r="BL100" t="s">
        <v>120</v>
      </c>
      <c r="BM100" t="s">
        <v>67</v>
      </c>
      <c r="BP100" t="s">
        <v>70</v>
      </c>
      <c r="BR100" t="s">
        <v>72</v>
      </c>
      <c r="BY100" t="s">
        <v>114</v>
      </c>
      <c r="CA100" t="s">
        <v>104</v>
      </c>
      <c r="CC100" t="s">
        <v>79</v>
      </c>
      <c r="CJ100" t="s">
        <v>83</v>
      </c>
      <c r="CL100" t="s">
        <v>172</v>
      </c>
      <c r="CO100" t="s">
        <v>108</v>
      </c>
    </row>
    <row r="101" spans="1:93" x14ac:dyDescent="0.2">
      <c r="A101">
        <v>3023</v>
      </c>
      <c r="B101">
        <v>11150266814</v>
      </c>
      <c r="C101" t="s">
        <v>12</v>
      </c>
      <c r="D101" t="s">
        <v>13</v>
      </c>
      <c r="F101" t="s">
        <v>15</v>
      </c>
      <c r="H101" t="s">
        <v>405</v>
      </c>
      <c r="J101" t="s">
        <v>403</v>
      </c>
      <c r="M101" t="s">
        <v>109</v>
      </c>
      <c r="P101" t="s">
        <v>94</v>
      </c>
      <c r="Q101" t="s">
        <v>94</v>
      </c>
      <c r="R101" t="s">
        <v>94</v>
      </c>
      <c r="S101" t="s">
        <v>94</v>
      </c>
      <c r="T101" t="s">
        <v>94</v>
      </c>
      <c r="U101" t="s">
        <v>94</v>
      </c>
      <c r="V101" t="s">
        <v>94</v>
      </c>
      <c r="W101" t="s">
        <v>94</v>
      </c>
      <c r="X101" t="s">
        <v>94</v>
      </c>
      <c r="Y101" t="s">
        <v>94</v>
      </c>
      <c r="Z101" t="s">
        <v>94</v>
      </c>
      <c r="AA101" t="s">
        <v>94</v>
      </c>
      <c r="AB101" t="s">
        <v>94</v>
      </c>
      <c r="AC101" t="s">
        <v>94</v>
      </c>
      <c r="AD101" t="s">
        <v>95</v>
      </c>
      <c r="AE101" t="s">
        <v>94</v>
      </c>
      <c r="AF101" t="s">
        <v>94</v>
      </c>
      <c r="AG101" t="s">
        <v>94</v>
      </c>
      <c r="AH101" t="s">
        <v>95</v>
      </c>
      <c r="AI101" t="s">
        <v>95</v>
      </c>
      <c r="AJ101" t="s">
        <v>406</v>
      </c>
      <c r="AK101" t="s">
        <v>407</v>
      </c>
      <c r="AO101" t="s">
        <v>45</v>
      </c>
      <c r="AS101" t="s">
        <v>49</v>
      </c>
      <c r="AV101" t="s">
        <v>52</v>
      </c>
      <c r="AX101" t="s">
        <v>54</v>
      </c>
      <c r="BG101" t="s">
        <v>408</v>
      </c>
      <c r="BI101" t="s">
        <v>101</v>
      </c>
      <c r="BK101" t="s">
        <v>151</v>
      </c>
      <c r="BL101" t="s">
        <v>102</v>
      </c>
      <c r="BM101" t="s">
        <v>67</v>
      </c>
      <c r="BO101" t="s">
        <v>69</v>
      </c>
      <c r="BQ101" t="s">
        <v>71</v>
      </c>
      <c r="BR101" t="s">
        <v>72</v>
      </c>
      <c r="BY101" t="s">
        <v>114</v>
      </c>
      <c r="CA101" t="s">
        <v>115</v>
      </c>
      <c r="CC101" t="s">
        <v>79</v>
      </c>
      <c r="CJ101" t="s">
        <v>105</v>
      </c>
      <c r="CL101" t="s">
        <v>106</v>
      </c>
      <c r="CM101" t="s">
        <v>409</v>
      </c>
      <c r="CO101" t="s">
        <v>108</v>
      </c>
    </row>
    <row r="102" spans="1:93" x14ac:dyDescent="0.2">
      <c r="A102">
        <v>3010</v>
      </c>
      <c r="B102">
        <v>11149918351</v>
      </c>
      <c r="C102" t="s">
        <v>12</v>
      </c>
      <c r="D102" t="s">
        <v>13</v>
      </c>
      <c r="F102" t="s">
        <v>15</v>
      </c>
      <c r="J102" t="s">
        <v>403</v>
      </c>
      <c r="M102" t="s">
        <v>109</v>
      </c>
      <c r="P102" t="s">
        <v>94</v>
      </c>
      <c r="Q102" t="s">
        <v>188</v>
      </c>
      <c r="R102" t="s">
        <v>188</v>
      </c>
      <c r="S102" t="s">
        <v>188</v>
      </c>
      <c r="T102" t="s">
        <v>188</v>
      </c>
      <c r="U102" t="s">
        <v>188</v>
      </c>
      <c r="V102" t="s">
        <v>188</v>
      </c>
      <c r="W102" t="s">
        <v>188</v>
      </c>
      <c r="X102" t="s">
        <v>188</v>
      </c>
      <c r="Y102" t="s">
        <v>188</v>
      </c>
      <c r="Z102" t="s">
        <v>188</v>
      </c>
      <c r="AA102" t="s">
        <v>188</v>
      </c>
      <c r="AB102" t="s">
        <v>188</v>
      </c>
      <c r="AC102" t="s">
        <v>188</v>
      </c>
      <c r="AD102" t="s">
        <v>188</v>
      </c>
      <c r="AE102" t="s">
        <v>188</v>
      </c>
      <c r="AF102" t="s">
        <v>188</v>
      </c>
      <c r="AG102" t="s">
        <v>188</v>
      </c>
      <c r="AH102" t="s">
        <v>97</v>
      </c>
      <c r="AI102" t="s">
        <v>95</v>
      </c>
      <c r="AQ102" t="s">
        <v>47</v>
      </c>
      <c r="BE102" t="s">
        <v>61</v>
      </c>
      <c r="BI102" t="s">
        <v>113</v>
      </c>
      <c r="BK102" t="s">
        <v>120</v>
      </c>
      <c r="BL102" t="s">
        <v>102</v>
      </c>
      <c r="BM102" t="s">
        <v>67</v>
      </c>
      <c r="BP102" t="s">
        <v>70</v>
      </c>
      <c r="BY102" t="s">
        <v>126</v>
      </c>
      <c r="CA102" t="s">
        <v>104</v>
      </c>
      <c r="CC102" t="s">
        <v>79</v>
      </c>
      <c r="CJ102" t="s">
        <v>116</v>
      </c>
      <c r="CL102" t="s">
        <v>106</v>
      </c>
      <c r="CM102" t="s">
        <v>410</v>
      </c>
      <c r="CO102" t="s">
        <v>108</v>
      </c>
    </row>
    <row r="103" spans="1:93" x14ac:dyDescent="0.2">
      <c r="A103">
        <v>3009</v>
      </c>
      <c r="B103">
        <v>11149917081</v>
      </c>
      <c r="C103" t="s">
        <v>12</v>
      </c>
      <c r="D103" t="s">
        <v>13</v>
      </c>
      <c r="J103" t="s">
        <v>403</v>
      </c>
      <c r="M103" t="s">
        <v>134</v>
      </c>
      <c r="P103" t="s">
        <v>94</v>
      </c>
      <c r="Q103" t="s">
        <v>94</v>
      </c>
      <c r="R103" t="s">
        <v>94</v>
      </c>
      <c r="S103" t="s">
        <v>94</v>
      </c>
      <c r="T103" t="s">
        <v>94</v>
      </c>
      <c r="U103" t="s">
        <v>94</v>
      </c>
      <c r="V103" t="s">
        <v>94</v>
      </c>
      <c r="W103" t="s">
        <v>94</v>
      </c>
      <c r="X103" t="s">
        <v>94</v>
      </c>
      <c r="Y103" t="s">
        <v>94</v>
      </c>
      <c r="Z103" t="s">
        <v>94</v>
      </c>
      <c r="AA103" t="s">
        <v>94</v>
      </c>
      <c r="AB103" t="s">
        <v>94</v>
      </c>
      <c r="AC103" t="s">
        <v>94</v>
      </c>
      <c r="AD103" t="s">
        <v>94</v>
      </c>
      <c r="AE103" t="s">
        <v>94</v>
      </c>
      <c r="AF103" t="s">
        <v>94</v>
      </c>
      <c r="AG103" t="s">
        <v>94</v>
      </c>
      <c r="AH103" t="s">
        <v>96</v>
      </c>
      <c r="AI103" t="s">
        <v>94</v>
      </c>
      <c r="AP103" t="s">
        <v>46</v>
      </c>
      <c r="AY103" t="s">
        <v>55</v>
      </c>
      <c r="BB103" t="s">
        <v>58</v>
      </c>
      <c r="BC103" t="s">
        <v>59</v>
      </c>
      <c r="BE103" t="s">
        <v>61</v>
      </c>
      <c r="BI103" t="s">
        <v>113</v>
      </c>
      <c r="BK103" t="s">
        <v>120</v>
      </c>
      <c r="BL103" t="s">
        <v>120</v>
      </c>
      <c r="BQ103" t="s">
        <v>71</v>
      </c>
      <c r="BY103" t="s">
        <v>114</v>
      </c>
      <c r="CA103" t="s">
        <v>115</v>
      </c>
      <c r="CC103" t="s">
        <v>79</v>
      </c>
      <c r="CJ103" t="s">
        <v>116</v>
      </c>
      <c r="CL103" t="s">
        <v>132</v>
      </c>
      <c r="CM103" t="s">
        <v>165</v>
      </c>
      <c r="CO103" t="s">
        <v>108</v>
      </c>
    </row>
    <row r="104" spans="1:93" x14ac:dyDescent="0.2">
      <c r="A104">
        <v>3008</v>
      </c>
      <c r="B104">
        <v>11149915407</v>
      </c>
      <c r="C104" t="s">
        <v>12</v>
      </c>
      <c r="J104" t="s">
        <v>403</v>
      </c>
      <c r="M104" t="s">
        <v>109</v>
      </c>
      <c r="P104" t="s">
        <v>94</v>
      </c>
      <c r="Q104" t="s">
        <v>94</v>
      </c>
      <c r="R104" t="s">
        <v>94</v>
      </c>
      <c r="S104" t="s">
        <v>94</v>
      </c>
      <c r="T104" t="s">
        <v>94</v>
      </c>
      <c r="U104" t="s">
        <v>94</v>
      </c>
      <c r="V104" t="s">
        <v>94</v>
      </c>
      <c r="W104" t="s">
        <v>95</v>
      </c>
      <c r="X104" t="s">
        <v>94</v>
      </c>
      <c r="Y104" t="s">
        <v>96</v>
      </c>
      <c r="Z104" t="s">
        <v>96</v>
      </c>
      <c r="AA104" t="s">
        <v>94</v>
      </c>
      <c r="AB104" t="s">
        <v>94</v>
      </c>
      <c r="AC104" t="s">
        <v>94</v>
      </c>
      <c r="AD104" t="s">
        <v>96</v>
      </c>
      <c r="AE104" t="s">
        <v>94</v>
      </c>
      <c r="AF104" t="s">
        <v>94</v>
      </c>
      <c r="AG104" t="s">
        <v>94</v>
      </c>
      <c r="AH104" t="s">
        <v>96</v>
      </c>
      <c r="AI104" t="s">
        <v>188</v>
      </c>
      <c r="AV104" t="s">
        <v>52</v>
      </c>
      <c r="BF104" t="s">
        <v>62</v>
      </c>
      <c r="BI104" t="s">
        <v>130</v>
      </c>
      <c r="BK104" t="s">
        <v>151</v>
      </c>
      <c r="BL104" t="s">
        <v>102</v>
      </c>
      <c r="BQ104" t="s">
        <v>71</v>
      </c>
      <c r="BY104" t="s">
        <v>114</v>
      </c>
      <c r="CA104" t="s">
        <v>115</v>
      </c>
      <c r="CC104" t="s">
        <v>79</v>
      </c>
      <c r="CJ104" t="s">
        <v>116</v>
      </c>
      <c r="CL104" t="s">
        <v>132</v>
      </c>
      <c r="CO104" t="s">
        <v>108</v>
      </c>
    </row>
    <row r="105" spans="1:93" x14ac:dyDescent="0.2">
      <c r="A105">
        <v>3007</v>
      </c>
      <c r="B105">
        <v>11149913423</v>
      </c>
      <c r="C105" t="s">
        <v>12</v>
      </c>
      <c r="D105" t="s">
        <v>13</v>
      </c>
      <c r="F105" t="s">
        <v>15</v>
      </c>
      <c r="H105" t="s">
        <v>166</v>
      </c>
      <c r="J105" t="s">
        <v>403</v>
      </c>
      <c r="M105" t="s">
        <v>109</v>
      </c>
      <c r="P105" t="s">
        <v>95</v>
      </c>
      <c r="Q105" t="s">
        <v>94</v>
      </c>
      <c r="R105" t="s">
        <v>94</v>
      </c>
      <c r="S105" t="s">
        <v>94</v>
      </c>
      <c r="T105" t="s">
        <v>94</v>
      </c>
      <c r="U105" t="s">
        <v>94</v>
      </c>
      <c r="V105" t="s">
        <v>94</v>
      </c>
      <c r="W105" t="s">
        <v>94</v>
      </c>
      <c r="X105" t="s">
        <v>94</v>
      </c>
      <c r="Y105" t="s">
        <v>94</v>
      </c>
      <c r="Z105" t="s">
        <v>96</v>
      </c>
      <c r="AA105" t="s">
        <v>94</v>
      </c>
      <c r="AB105" t="s">
        <v>94</v>
      </c>
      <c r="AC105" t="s">
        <v>94</v>
      </c>
      <c r="AD105" t="s">
        <v>96</v>
      </c>
      <c r="AE105" t="s">
        <v>94</v>
      </c>
      <c r="AF105" t="s">
        <v>94</v>
      </c>
      <c r="AG105" t="s">
        <v>94</v>
      </c>
      <c r="AH105" t="s">
        <v>95</v>
      </c>
      <c r="AI105" t="s">
        <v>96</v>
      </c>
      <c r="AJ105" t="s">
        <v>411</v>
      </c>
      <c r="AM105" t="s">
        <v>43</v>
      </c>
      <c r="AN105" t="s">
        <v>44</v>
      </c>
      <c r="AO105" t="s">
        <v>45</v>
      </c>
      <c r="AV105" t="s">
        <v>52</v>
      </c>
      <c r="AW105" t="s">
        <v>53</v>
      </c>
      <c r="BG105" t="s">
        <v>412</v>
      </c>
      <c r="BI105" t="s">
        <v>101</v>
      </c>
      <c r="BK105" t="s">
        <v>102</v>
      </c>
      <c r="BL105" t="s">
        <v>102</v>
      </c>
      <c r="BM105" t="s">
        <v>67</v>
      </c>
      <c r="BN105" t="s">
        <v>68</v>
      </c>
      <c r="BO105" t="s">
        <v>69</v>
      </c>
      <c r="BR105" t="s">
        <v>72</v>
      </c>
      <c r="BY105" t="s">
        <v>131</v>
      </c>
      <c r="CA105" t="s">
        <v>104</v>
      </c>
      <c r="CC105" t="s">
        <v>79</v>
      </c>
      <c r="CJ105" t="s">
        <v>127</v>
      </c>
      <c r="CL105" t="s">
        <v>132</v>
      </c>
      <c r="CM105" t="s">
        <v>413</v>
      </c>
      <c r="CO105" t="s">
        <v>108</v>
      </c>
    </row>
    <row r="106" spans="1:93" x14ac:dyDescent="0.2">
      <c r="A106">
        <v>3006</v>
      </c>
      <c r="B106">
        <v>11149911468</v>
      </c>
      <c r="C106" t="s">
        <v>12</v>
      </c>
      <c r="D106" t="s">
        <v>13</v>
      </c>
      <c r="J106" t="s">
        <v>403</v>
      </c>
      <c r="M106" t="s">
        <v>109</v>
      </c>
      <c r="P106" t="s">
        <v>94</v>
      </c>
      <c r="Q106" t="s">
        <v>94</v>
      </c>
      <c r="R106" t="s">
        <v>94</v>
      </c>
      <c r="S106" t="s">
        <v>94</v>
      </c>
      <c r="T106" t="s">
        <v>94</v>
      </c>
      <c r="U106" t="s">
        <v>94</v>
      </c>
      <c r="V106" t="s">
        <v>94</v>
      </c>
      <c r="W106" t="s">
        <v>94</v>
      </c>
      <c r="X106" t="s">
        <v>94</v>
      </c>
      <c r="Y106" t="s">
        <v>94</v>
      </c>
      <c r="Z106" t="s">
        <v>96</v>
      </c>
      <c r="AA106" t="s">
        <v>94</v>
      </c>
      <c r="AB106" t="s">
        <v>94</v>
      </c>
      <c r="AC106" t="s">
        <v>94</v>
      </c>
      <c r="AD106" t="s">
        <v>94</v>
      </c>
      <c r="AE106" t="s">
        <v>96</v>
      </c>
      <c r="AF106" t="s">
        <v>188</v>
      </c>
      <c r="AG106" t="s">
        <v>94</v>
      </c>
      <c r="AH106" t="s">
        <v>188</v>
      </c>
      <c r="AI106" t="s">
        <v>94</v>
      </c>
      <c r="AJ106" t="s">
        <v>411</v>
      </c>
      <c r="AK106" t="s">
        <v>414</v>
      </c>
      <c r="AP106" t="s">
        <v>46</v>
      </c>
      <c r="BE106" t="s">
        <v>61</v>
      </c>
      <c r="BI106" t="s">
        <v>130</v>
      </c>
      <c r="BK106" t="s">
        <v>102</v>
      </c>
      <c r="BL106" t="s">
        <v>120</v>
      </c>
      <c r="BQ106" t="s">
        <v>71</v>
      </c>
      <c r="BY106" t="s">
        <v>131</v>
      </c>
      <c r="CA106" t="s">
        <v>104</v>
      </c>
      <c r="CC106" t="s">
        <v>79</v>
      </c>
      <c r="CJ106" t="s">
        <v>83</v>
      </c>
      <c r="CL106" t="s">
        <v>132</v>
      </c>
      <c r="CM106" t="s">
        <v>415</v>
      </c>
      <c r="CO106" t="s">
        <v>108</v>
      </c>
    </row>
    <row r="107" spans="1:93" x14ac:dyDescent="0.2">
      <c r="A107">
        <v>3005</v>
      </c>
      <c r="B107">
        <v>11149909192</v>
      </c>
      <c r="C107" t="s">
        <v>12</v>
      </c>
      <c r="J107" t="s">
        <v>403</v>
      </c>
      <c r="M107" t="s">
        <v>118</v>
      </c>
      <c r="P107" t="s">
        <v>94</v>
      </c>
      <c r="Q107" t="s">
        <v>94</v>
      </c>
      <c r="R107" t="s">
        <v>94</v>
      </c>
      <c r="S107" t="s">
        <v>96</v>
      </c>
      <c r="T107" t="s">
        <v>94</v>
      </c>
      <c r="U107" t="s">
        <v>95</v>
      </c>
      <c r="V107" t="s">
        <v>96</v>
      </c>
      <c r="W107" t="s">
        <v>94</v>
      </c>
      <c r="X107" t="s">
        <v>94</v>
      </c>
      <c r="Y107" t="s">
        <v>96</v>
      </c>
      <c r="Z107" t="s">
        <v>96</v>
      </c>
      <c r="AA107" t="s">
        <v>94</v>
      </c>
      <c r="AB107" t="s">
        <v>94</v>
      </c>
      <c r="AC107" t="s">
        <v>96</v>
      </c>
      <c r="AD107" t="s">
        <v>95</v>
      </c>
      <c r="AE107" t="s">
        <v>96</v>
      </c>
      <c r="AF107" t="s">
        <v>96</v>
      </c>
      <c r="AG107" t="s">
        <v>96</v>
      </c>
      <c r="AH107" t="s">
        <v>94</v>
      </c>
      <c r="AI107" t="s">
        <v>95</v>
      </c>
      <c r="AN107" t="s">
        <v>44</v>
      </c>
      <c r="AS107" t="s">
        <v>49</v>
      </c>
      <c r="BI107" t="s">
        <v>113</v>
      </c>
      <c r="BK107" t="s">
        <v>120</v>
      </c>
      <c r="BL107" t="s">
        <v>120</v>
      </c>
      <c r="BM107" t="s">
        <v>67</v>
      </c>
      <c r="BN107" t="s">
        <v>68</v>
      </c>
      <c r="BO107" t="s">
        <v>69</v>
      </c>
      <c r="BY107" t="s">
        <v>121</v>
      </c>
      <c r="CA107" t="s">
        <v>104</v>
      </c>
      <c r="CC107" t="s">
        <v>79</v>
      </c>
      <c r="CJ107" t="s">
        <v>105</v>
      </c>
      <c r="CL107" t="s">
        <v>132</v>
      </c>
      <c r="CM107" t="s">
        <v>416</v>
      </c>
      <c r="CO107" t="s">
        <v>133</v>
      </c>
    </row>
    <row r="108" spans="1:93" x14ac:dyDescent="0.2">
      <c r="A108">
        <v>3004</v>
      </c>
      <c r="B108">
        <v>11149907932</v>
      </c>
      <c r="C108" t="s">
        <v>12</v>
      </c>
      <c r="J108" t="s">
        <v>403</v>
      </c>
      <c r="M108" t="s">
        <v>93</v>
      </c>
      <c r="P108" t="s">
        <v>94</v>
      </c>
      <c r="Q108" t="s">
        <v>95</v>
      </c>
      <c r="R108" t="s">
        <v>95</v>
      </c>
      <c r="S108" t="s">
        <v>95</v>
      </c>
      <c r="T108" t="s">
        <v>95</v>
      </c>
      <c r="U108" t="s">
        <v>95</v>
      </c>
      <c r="V108" t="s">
        <v>95</v>
      </c>
      <c r="W108" t="s">
        <v>95</v>
      </c>
      <c r="X108" t="s">
        <v>95</v>
      </c>
      <c r="Y108" t="s">
        <v>95</v>
      </c>
      <c r="Z108" t="s">
        <v>95</v>
      </c>
      <c r="AA108" t="s">
        <v>95</v>
      </c>
      <c r="AB108" t="s">
        <v>95</v>
      </c>
      <c r="AC108" t="s">
        <v>95</v>
      </c>
      <c r="AD108" t="s">
        <v>95</v>
      </c>
      <c r="AE108" t="s">
        <v>95</v>
      </c>
      <c r="AF108" t="s">
        <v>95</v>
      </c>
      <c r="AG108" t="s">
        <v>95</v>
      </c>
      <c r="AH108" t="s">
        <v>95</v>
      </c>
      <c r="AI108" t="s">
        <v>95</v>
      </c>
      <c r="AR108" t="s">
        <v>48</v>
      </c>
      <c r="BG108" t="s">
        <v>417</v>
      </c>
      <c r="BI108" t="s">
        <v>130</v>
      </c>
      <c r="BK108" t="s">
        <v>102</v>
      </c>
      <c r="BL108" t="s">
        <v>102</v>
      </c>
      <c r="BM108" t="s">
        <v>67</v>
      </c>
      <c r="BN108" t="s">
        <v>68</v>
      </c>
      <c r="BR108" t="s">
        <v>72</v>
      </c>
      <c r="BT108" t="s">
        <v>74</v>
      </c>
      <c r="BY108" t="s">
        <v>126</v>
      </c>
      <c r="CA108" t="s">
        <v>104</v>
      </c>
      <c r="CC108" t="s">
        <v>79</v>
      </c>
      <c r="CJ108" t="s">
        <v>173</v>
      </c>
      <c r="CL108" t="s">
        <v>132</v>
      </c>
      <c r="CM108" t="s">
        <v>418</v>
      </c>
      <c r="CO108" t="s">
        <v>133</v>
      </c>
    </row>
    <row r="109" spans="1:93" x14ac:dyDescent="0.2">
      <c r="A109">
        <v>3003</v>
      </c>
      <c r="B109">
        <v>11149905605</v>
      </c>
      <c r="C109" t="s">
        <v>12</v>
      </c>
      <c r="D109" t="s">
        <v>13</v>
      </c>
      <c r="J109" t="s">
        <v>403</v>
      </c>
      <c r="M109" t="s">
        <v>93</v>
      </c>
      <c r="P109" t="s">
        <v>95</v>
      </c>
      <c r="Q109" t="s">
        <v>95</v>
      </c>
      <c r="R109" t="s">
        <v>95</v>
      </c>
      <c r="S109" t="s">
        <v>95</v>
      </c>
      <c r="T109" t="s">
        <v>95</v>
      </c>
      <c r="U109" t="s">
        <v>95</v>
      </c>
      <c r="V109" t="s">
        <v>96</v>
      </c>
      <c r="W109" t="s">
        <v>95</v>
      </c>
      <c r="X109" t="s">
        <v>95</v>
      </c>
      <c r="Y109" t="s">
        <v>96</v>
      </c>
      <c r="Z109" t="s">
        <v>95</v>
      </c>
      <c r="AA109" t="s">
        <v>95</v>
      </c>
      <c r="AB109" t="s">
        <v>95</v>
      </c>
      <c r="AC109" t="s">
        <v>95</v>
      </c>
      <c r="AD109" t="s">
        <v>96</v>
      </c>
      <c r="AE109" t="s">
        <v>95</v>
      </c>
      <c r="AF109" t="s">
        <v>96</v>
      </c>
      <c r="AG109" t="s">
        <v>95</v>
      </c>
      <c r="AH109" t="s">
        <v>95</v>
      </c>
      <c r="AI109" t="s">
        <v>95</v>
      </c>
      <c r="AV109" t="s">
        <v>52</v>
      </c>
      <c r="BC109" t="s">
        <v>59</v>
      </c>
      <c r="BI109" t="s">
        <v>192</v>
      </c>
      <c r="BK109" t="s">
        <v>102</v>
      </c>
      <c r="BL109" t="s">
        <v>102</v>
      </c>
      <c r="BM109" t="s">
        <v>67</v>
      </c>
      <c r="BO109" t="s">
        <v>69</v>
      </c>
      <c r="BP109" t="s">
        <v>70</v>
      </c>
      <c r="BQ109" t="s">
        <v>71</v>
      </c>
      <c r="BR109" t="s">
        <v>72</v>
      </c>
      <c r="BT109" t="s">
        <v>74</v>
      </c>
      <c r="BY109" t="s">
        <v>126</v>
      </c>
      <c r="CA109" t="s">
        <v>104</v>
      </c>
      <c r="CC109" t="s">
        <v>79</v>
      </c>
      <c r="CJ109" t="s">
        <v>105</v>
      </c>
      <c r="CL109" t="s">
        <v>132</v>
      </c>
      <c r="CO109" t="s">
        <v>108</v>
      </c>
    </row>
    <row r="110" spans="1:93" x14ac:dyDescent="0.2">
      <c r="A110">
        <v>2991</v>
      </c>
      <c r="B110">
        <v>11149832216</v>
      </c>
      <c r="C110" t="s">
        <v>12</v>
      </c>
      <c r="D110" t="s">
        <v>13</v>
      </c>
      <c r="F110" t="s">
        <v>15</v>
      </c>
      <c r="J110" t="s">
        <v>403</v>
      </c>
      <c r="M110" t="s">
        <v>118</v>
      </c>
      <c r="P110" t="s">
        <v>94</v>
      </c>
      <c r="Q110" t="s">
        <v>94</v>
      </c>
      <c r="R110" t="s">
        <v>94</v>
      </c>
      <c r="S110" t="s">
        <v>94</v>
      </c>
      <c r="T110" t="s">
        <v>94</v>
      </c>
      <c r="U110" t="s">
        <v>94</v>
      </c>
      <c r="V110" t="s">
        <v>94</v>
      </c>
      <c r="W110" t="s">
        <v>94</v>
      </c>
      <c r="X110" t="s">
        <v>94</v>
      </c>
      <c r="Y110" t="s">
        <v>94</v>
      </c>
      <c r="Z110" t="s">
        <v>94</v>
      </c>
      <c r="AA110" t="s">
        <v>94</v>
      </c>
      <c r="AB110" t="s">
        <v>96</v>
      </c>
      <c r="AC110" t="s">
        <v>96</v>
      </c>
      <c r="AD110" t="s">
        <v>94</v>
      </c>
      <c r="AE110" t="s">
        <v>96</v>
      </c>
      <c r="AF110" t="s">
        <v>96</v>
      </c>
      <c r="AG110" t="s">
        <v>94</v>
      </c>
      <c r="AH110" t="s">
        <v>94</v>
      </c>
      <c r="AI110" t="s">
        <v>95</v>
      </c>
      <c r="AJ110" t="s">
        <v>419</v>
      </c>
      <c r="AK110" t="s">
        <v>420</v>
      </c>
      <c r="AO110" t="s">
        <v>45</v>
      </c>
      <c r="AR110" t="s">
        <v>48</v>
      </c>
      <c r="AU110" t="s">
        <v>51</v>
      </c>
      <c r="AV110" t="s">
        <v>52</v>
      </c>
      <c r="BC110" t="s">
        <v>59</v>
      </c>
      <c r="BG110" t="s">
        <v>421</v>
      </c>
      <c r="BI110" t="s">
        <v>101</v>
      </c>
      <c r="BK110" t="s">
        <v>120</v>
      </c>
      <c r="BL110" t="s">
        <v>120</v>
      </c>
      <c r="BM110" t="s">
        <v>67</v>
      </c>
      <c r="BN110" t="s">
        <v>68</v>
      </c>
      <c r="BP110" t="s">
        <v>70</v>
      </c>
      <c r="BQ110" t="s">
        <v>71</v>
      </c>
      <c r="BS110" t="s">
        <v>73</v>
      </c>
      <c r="BY110" t="s">
        <v>121</v>
      </c>
      <c r="CA110" t="s">
        <v>104</v>
      </c>
      <c r="CC110" t="s">
        <v>79</v>
      </c>
      <c r="CJ110" t="s">
        <v>116</v>
      </c>
      <c r="CL110" t="s">
        <v>132</v>
      </c>
      <c r="CM110" t="s">
        <v>422</v>
      </c>
      <c r="CO110" t="s">
        <v>133</v>
      </c>
    </row>
    <row r="111" spans="1:93" x14ac:dyDescent="0.2">
      <c r="A111">
        <v>2972</v>
      </c>
      <c r="B111">
        <v>11149501134</v>
      </c>
      <c r="C111" t="s">
        <v>12</v>
      </c>
      <c r="D111" t="s">
        <v>13</v>
      </c>
      <c r="F111" t="s">
        <v>15</v>
      </c>
      <c r="J111" t="s">
        <v>403</v>
      </c>
      <c r="M111" t="s">
        <v>109</v>
      </c>
      <c r="P111" t="s">
        <v>94</v>
      </c>
      <c r="Q111" t="s">
        <v>94</v>
      </c>
      <c r="R111" t="s">
        <v>94</v>
      </c>
      <c r="S111" t="s">
        <v>94</v>
      </c>
      <c r="T111" t="s">
        <v>94</v>
      </c>
      <c r="U111" t="s">
        <v>94</v>
      </c>
      <c r="V111" t="s">
        <v>94</v>
      </c>
      <c r="W111" t="s">
        <v>94</v>
      </c>
      <c r="X111" t="s">
        <v>94</v>
      </c>
      <c r="Y111" t="s">
        <v>94</v>
      </c>
      <c r="Z111" t="s">
        <v>94</v>
      </c>
      <c r="AA111" t="s">
        <v>94</v>
      </c>
      <c r="AB111" t="s">
        <v>97</v>
      </c>
      <c r="AC111" t="s">
        <v>95</v>
      </c>
      <c r="AD111" t="s">
        <v>96</v>
      </c>
      <c r="AE111" t="s">
        <v>95</v>
      </c>
      <c r="AF111" t="s">
        <v>96</v>
      </c>
      <c r="AG111" t="s">
        <v>94</v>
      </c>
      <c r="AH111" t="s">
        <v>97</v>
      </c>
      <c r="AI111" t="s">
        <v>188</v>
      </c>
      <c r="AJ111" t="s">
        <v>423</v>
      </c>
      <c r="AR111" t="s">
        <v>48</v>
      </c>
      <c r="AV111" t="s">
        <v>52</v>
      </c>
      <c r="BI111" t="s">
        <v>113</v>
      </c>
      <c r="BK111" t="s">
        <v>102</v>
      </c>
      <c r="BL111" t="s">
        <v>102</v>
      </c>
      <c r="BM111" t="s">
        <v>67</v>
      </c>
      <c r="BY111" t="s">
        <v>121</v>
      </c>
      <c r="CA111" t="s">
        <v>104</v>
      </c>
      <c r="CC111" t="s">
        <v>79</v>
      </c>
      <c r="CJ111" t="s">
        <v>116</v>
      </c>
      <c r="CL111" t="s">
        <v>106</v>
      </c>
      <c r="CM111" t="s">
        <v>424</v>
      </c>
      <c r="CO111" t="s">
        <v>133</v>
      </c>
    </row>
    <row r="112" spans="1:93" x14ac:dyDescent="0.2">
      <c r="A112">
        <v>2963</v>
      </c>
      <c r="B112">
        <v>11149022824</v>
      </c>
      <c r="C112" t="s">
        <v>12</v>
      </c>
      <c r="D112" t="s">
        <v>13</v>
      </c>
      <c r="F112" t="s">
        <v>15</v>
      </c>
      <c r="J112" t="s">
        <v>403</v>
      </c>
      <c r="M112" t="s">
        <v>134</v>
      </c>
      <c r="P112" t="s">
        <v>94</v>
      </c>
      <c r="Q112" t="s">
        <v>96</v>
      </c>
      <c r="R112" t="s">
        <v>96</v>
      </c>
      <c r="S112" t="s">
        <v>94</v>
      </c>
      <c r="T112" t="s">
        <v>96</v>
      </c>
      <c r="U112" t="s">
        <v>96</v>
      </c>
      <c r="V112" t="s">
        <v>94</v>
      </c>
      <c r="W112" t="s">
        <v>94</v>
      </c>
      <c r="X112" t="s">
        <v>96</v>
      </c>
      <c r="Y112" t="s">
        <v>96</v>
      </c>
      <c r="Z112" t="s">
        <v>96</v>
      </c>
      <c r="AA112" t="s">
        <v>94</v>
      </c>
      <c r="AB112" t="s">
        <v>96</v>
      </c>
      <c r="AC112" t="s">
        <v>96</v>
      </c>
      <c r="AD112" t="s">
        <v>95</v>
      </c>
      <c r="AE112" t="s">
        <v>95</v>
      </c>
      <c r="AF112" t="s">
        <v>96</v>
      </c>
      <c r="AG112" t="s">
        <v>96</v>
      </c>
      <c r="AH112" t="s">
        <v>95</v>
      </c>
      <c r="AI112" t="s">
        <v>95</v>
      </c>
      <c r="AQ112" t="s">
        <v>47</v>
      </c>
      <c r="AV112" t="s">
        <v>52</v>
      </c>
      <c r="AX112" t="s">
        <v>54</v>
      </c>
      <c r="BC112" t="s">
        <v>59</v>
      </c>
      <c r="BF112" t="s">
        <v>62</v>
      </c>
      <c r="BI112" t="s">
        <v>113</v>
      </c>
      <c r="BK112" t="s">
        <v>102</v>
      </c>
      <c r="BL112" t="s">
        <v>102</v>
      </c>
      <c r="BN112" t="s">
        <v>68</v>
      </c>
      <c r="BQ112" t="s">
        <v>71</v>
      </c>
      <c r="BY112" t="s">
        <v>131</v>
      </c>
      <c r="CA112" t="s">
        <v>104</v>
      </c>
      <c r="CC112" t="s">
        <v>79</v>
      </c>
      <c r="CJ112" t="s">
        <v>127</v>
      </c>
      <c r="CL112" t="s">
        <v>106</v>
      </c>
      <c r="CM112" t="s">
        <v>425</v>
      </c>
      <c r="CO112" t="s">
        <v>108</v>
      </c>
    </row>
    <row r="113" spans="1:93" x14ac:dyDescent="0.2">
      <c r="A113">
        <v>2940</v>
      </c>
      <c r="B113">
        <v>11148117320</v>
      </c>
      <c r="C113" t="s">
        <v>12</v>
      </c>
      <c r="J113" t="s">
        <v>403</v>
      </c>
      <c r="M113" t="s">
        <v>109</v>
      </c>
      <c r="P113" t="s">
        <v>94</v>
      </c>
      <c r="Q113" t="s">
        <v>97</v>
      </c>
      <c r="R113" t="s">
        <v>94</v>
      </c>
      <c r="S113" t="s">
        <v>95</v>
      </c>
      <c r="T113" t="s">
        <v>94</v>
      </c>
      <c r="U113" t="s">
        <v>94</v>
      </c>
      <c r="V113" t="s">
        <v>94</v>
      </c>
      <c r="W113" t="s">
        <v>188</v>
      </c>
      <c r="X113" t="s">
        <v>97</v>
      </c>
      <c r="Y113" t="s">
        <v>97</v>
      </c>
      <c r="Z113" t="s">
        <v>94</v>
      </c>
      <c r="AA113" t="s">
        <v>94</v>
      </c>
      <c r="AB113" t="s">
        <v>94</v>
      </c>
      <c r="AC113" t="s">
        <v>188</v>
      </c>
      <c r="AD113" t="s">
        <v>96</v>
      </c>
      <c r="AE113" t="s">
        <v>94</v>
      </c>
      <c r="AF113" t="s">
        <v>94</v>
      </c>
      <c r="AG113" t="s">
        <v>96</v>
      </c>
      <c r="AH113" t="s">
        <v>188</v>
      </c>
      <c r="AI113" t="s">
        <v>188</v>
      </c>
      <c r="AJ113" t="s">
        <v>426</v>
      </c>
      <c r="AK113" t="s">
        <v>427</v>
      </c>
      <c r="AP113" t="s">
        <v>46</v>
      </c>
      <c r="AR113" t="s">
        <v>48</v>
      </c>
      <c r="AV113" t="s">
        <v>52</v>
      </c>
      <c r="BA113" t="s">
        <v>57</v>
      </c>
      <c r="BF113" t="s">
        <v>62</v>
      </c>
      <c r="BG113" t="s">
        <v>428</v>
      </c>
      <c r="BI113" t="s">
        <v>101</v>
      </c>
      <c r="BK113" t="s">
        <v>143</v>
      </c>
      <c r="BL113" t="s">
        <v>102</v>
      </c>
      <c r="BV113" t="s">
        <v>429</v>
      </c>
      <c r="BY113" t="s">
        <v>131</v>
      </c>
      <c r="CA113" t="s">
        <v>115</v>
      </c>
      <c r="CC113" t="s">
        <v>79</v>
      </c>
      <c r="CJ113" t="s">
        <v>171</v>
      </c>
      <c r="CL113" t="s">
        <v>132</v>
      </c>
      <c r="CM113" t="s">
        <v>430</v>
      </c>
      <c r="CO113" t="s">
        <v>108</v>
      </c>
    </row>
    <row r="114" spans="1:93" x14ac:dyDescent="0.2">
      <c r="A114">
        <v>2920</v>
      </c>
      <c r="B114">
        <v>11147578795</v>
      </c>
      <c r="C114" t="s">
        <v>12</v>
      </c>
      <c r="F114" t="s">
        <v>15</v>
      </c>
      <c r="J114" t="s">
        <v>403</v>
      </c>
      <c r="M114" t="s">
        <v>118</v>
      </c>
      <c r="P114" t="s">
        <v>94</v>
      </c>
      <c r="Q114" t="s">
        <v>94</v>
      </c>
      <c r="R114" t="s">
        <v>94</v>
      </c>
      <c r="S114" t="s">
        <v>94</v>
      </c>
      <c r="T114" t="s">
        <v>96</v>
      </c>
      <c r="U114" t="s">
        <v>94</v>
      </c>
      <c r="V114" t="s">
        <v>94</v>
      </c>
      <c r="W114" t="s">
        <v>94</v>
      </c>
      <c r="X114" t="s">
        <v>94</v>
      </c>
      <c r="Y114" t="s">
        <v>94</v>
      </c>
      <c r="Z114" t="s">
        <v>94</v>
      </c>
      <c r="AA114" t="s">
        <v>94</v>
      </c>
      <c r="AB114" t="s">
        <v>96</v>
      </c>
      <c r="AC114" t="s">
        <v>96</v>
      </c>
      <c r="AD114" t="s">
        <v>94</v>
      </c>
      <c r="AE114" t="s">
        <v>94</v>
      </c>
      <c r="AF114" t="s">
        <v>94</v>
      </c>
      <c r="AG114" t="s">
        <v>94</v>
      </c>
      <c r="AH114" t="s">
        <v>94</v>
      </c>
      <c r="AI114" t="s">
        <v>95</v>
      </c>
      <c r="AJ114" t="s">
        <v>431</v>
      </c>
      <c r="AK114" t="s">
        <v>432</v>
      </c>
      <c r="AQ114" t="s">
        <v>47</v>
      </c>
      <c r="AR114" t="s">
        <v>48</v>
      </c>
      <c r="AV114" t="s">
        <v>52</v>
      </c>
      <c r="BB114" t="s">
        <v>58</v>
      </c>
      <c r="BD114" t="s">
        <v>60</v>
      </c>
      <c r="BG114" t="s">
        <v>433</v>
      </c>
      <c r="BI114" t="s">
        <v>113</v>
      </c>
      <c r="BK114" t="s">
        <v>151</v>
      </c>
      <c r="BL114" t="s">
        <v>151</v>
      </c>
      <c r="BM114" t="s">
        <v>67</v>
      </c>
      <c r="BY114" t="s">
        <v>135</v>
      </c>
      <c r="CA114" t="s">
        <v>115</v>
      </c>
      <c r="CC114" t="s">
        <v>79</v>
      </c>
      <c r="CJ114" t="s">
        <v>127</v>
      </c>
      <c r="CL114" t="s">
        <v>132</v>
      </c>
      <c r="CM114" t="s">
        <v>434</v>
      </c>
      <c r="CO114" t="s">
        <v>108</v>
      </c>
    </row>
    <row r="115" spans="1:93" x14ac:dyDescent="0.2">
      <c r="A115">
        <v>2901</v>
      </c>
      <c r="B115">
        <v>11147160945</v>
      </c>
      <c r="C115" t="s">
        <v>12</v>
      </c>
      <c r="F115" t="s">
        <v>15</v>
      </c>
      <c r="J115" t="s">
        <v>403</v>
      </c>
      <c r="M115" t="s">
        <v>93</v>
      </c>
      <c r="P115" t="s">
        <v>96</v>
      </c>
      <c r="Q115" t="s">
        <v>94</v>
      </c>
      <c r="R115" t="s">
        <v>96</v>
      </c>
      <c r="S115" t="s">
        <v>95</v>
      </c>
      <c r="T115" t="s">
        <v>95</v>
      </c>
      <c r="U115" t="s">
        <v>97</v>
      </c>
      <c r="V115" t="s">
        <v>97</v>
      </c>
      <c r="W115" t="s">
        <v>97</v>
      </c>
      <c r="X115" t="s">
        <v>95</v>
      </c>
      <c r="Y115" t="s">
        <v>95</v>
      </c>
      <c r="Z115" t="s">
        <v>95</v>
      </c>
      <c r="AA115" t="s">
        <v>97</v>
      </c>
      <c r="AB115" t="s">
        <v>97</v>
      </c>
      <c r="AC115" t="s">
        <v>188</v>
      </c>
      <c r="AD115" t="s">
        <v>188</v>
      </c>
      <c r="AE115" t="s">
        <v>97</v>
      </c>
      <c r="AF115" t="s">
        <v>96</v>
      </c>
      <c r="AG115" t="s">
        <v>97</v>
      </c>
      <c r="AH115" t="s">
        <v>188</v>
      </c>
      <c r="AI115" t="s">
        <v>97</v>
      </c>
      <c r="AJ115" t="s">
        <v>435</v>
      </c>
      <c r="AK115" t="s">
        <v>436</v>
      </c>
      <c r="AV115" t="s">
        <v>52</v>
      </c>
      <c r="BG115" t="s">
        <v>437</v>
      </c>
      <c r="BI115" t="s">
        <v>130</v>
      </c>
      <c r="BK115" t="s">
        <v>120</v>
      </c>
      <c r="BL115" t="s">
        <v>120</v>
      </c>
      <c r="BO115" t="s">
        <v>69</v>
      </c>
      <c r="BY115" t="s">
        <v>114</v>
      </c>
      <c r="CA115" t="s">
        <v>115</v>
      </c>
      <c r="CC115" t="s">
        <v>79</v>
      </c>
      <c r="CJ115" t="s">
        <v>127</v>
      </c>
      <c r="CL115" t="s">
        <v>132</v>
      </c>
      <c r="CM115" t="s">
        <v>152</v>
      </c>
      <c r="CO115" t="s">
        <v>108</v>
      </c>
    </row>
    <row r="116" spans="1:93" x14ac:dyDescent="0.2">
      <c r="A116">
        <v>2894</v>
      </c>
      <c r="B116">
        <v>11146915393</v>
      </c>
      <c r="C116" t="s">
        <v>12</v>
      </c>
      <c r="D116" t="s">
        <v>13</v>
      </c>
      <c r="F116" t="s">
        <v>15</v>
      </c>
      <c r="J116" t="s">
        <v>403</v>
      </c>
      <c r="M116" t="s">
        <v>109</v>
      </c>
      <c r="P116" t="s">
        <v>94</v>
      </c>
      <c r="Q116" t="s">
        <v>94</v>
      </c>
      <c r="R116" t="s">
        <v>94</v>
      </c>
      <c r="S116" t="s">
        <v>94</v>
      </c>
      <c r="T116" t="s">
        <v>94</v>
      </c>
      <c r="U116" t="s">
        <v>94</v>
      </c>
      <c r="V116" t="s">
        <v>94</v>
      </c>
      <c r="W116" t="s">
        <v>94</v>
      </c>
      <c r="X116" t="s">
        <v>96</v>
      </c>
      <c r="Y116" t="s">
        <v>94</v>
      </c>
      <c r="Z116" t="s">
        <v>94</v>
      </c>
      <c r="AA116" t="s">
        <v>94</v>
      </c>
      <c r="AB116" t="s">
        <v>94</v>
      </c>
      <c r="AC116" t="s">
        <v>94</v>
      </c>
      <c r="AD116" t="s">
        <v>96</v>
      </c>
      <c r="AE116" t="s">
        <v>94</v>
      </c>
      <c r="AF116" t="s">
        <v>94</v>
      </c>
      <c r="AG116" t="s">
        <v>94</v>
      </c>
      <c r="AH116" t="s">
        <v>96</v>
      </c>
      <c r="AI116" t="s">
        <v>94</v>
      </c>
      <c r="AJ116" t="s">
        <v>438</v>
      </c>
      <c r="AK116" t="s">
        <v>439</v>
      </c>
      <c r="AM116" t="s">
        <v>43</v>
      </c>
      <c r="AN116" t="s">
        <v>44</v>
      </c>
      <c r="AQ116" t="s">
        <v>47</v>
      </c>
      <c r="AT116" t="s">
        <v>50</v>
      </c>
      <c r="AZ116" t="s">
        <v>56</v>
      </c>
      <c r="BG116" t="s">
        <v>440</v>
      </c>
      <c r="BI116" t="s">
        <v>101</v>
      </c>
      <c r="BK116" t="s">
        <v>120</v>
      </c>
      <c r="BL116" t="s">
        <v>120</v>
      </c>
      <c r="BN116" t="s">
        <v>68</v>
      </c>
      <c r="BO116" t="s">
        <v>69</v>
      </c>
      <c r="BR116" t="s">
        <v>72</v>
      </c>
      <c r="BY116" t="s">
        <v>131</v>
      </c>
      <c r="CA116" t="s">
        <v>115</v>
      </c>
      <c r="CC116" t="s">
        <v>79</v>
      </c>
      <c r="CJ116" t="s">
        <v>83</v>
      </c>
      <c r="CL116" t="s">
        <v>172</v>
      </c>
      <c r="CM116" t="s">
        <v>441</v>
      </c>
      <c r="CO116" t="s">
        <v>172</v>
      </c>
    </row>
    <row r="117" spans="1:93" x14ac:dyDescent="0.2">
      <c r="A117">
        <v>2873</v>
      </c>
      <c r="B117">
        <v>11145837283</v>
      </c>
      <c r="C117" t="s">
        <v>12</v>
      </c>
      <c r="D117" t="s">
        <v>13</v>
      </c>
      <c r="J117" t="s">
        <v>403</v>
      </c>
      <c r="M117" t="s">
        <v>134</v>
      </c>
      <c r="P117" t="s">
        <v>94</v>
      </c>
      <c r="Q117" t="s">
        <v>96</v>
      </c>
      <c r="R117" t="s">
        <v>96</v>
      </c>
      <c r="S117" t="s">
        <v>94</v>
      </c>
      <c r="T117" t="s">
        <v>94</v>
      </c>
      <c r="U117" t="s">
        <v>96</v>
      </c>
      <c r="V117" t="s">
        <v>96</v>
      </c>
      <c r="W117" t="s">
        <v>95</v>
      </c>
      <c r="X117" t="s">
        <v>94</v>
      </c>
      <c r="Y117" t="s">
        <v>95</v>
      </c>
      <c r="Z117" t="s">
        <v>96</v>
      </c>
      <c r="AA117" t="s">
        <v>97</v>
      </c>
      <c r="AB117" t="s">
        <v>94</v>
      </c>
      <c r="AC117" t="s">
        <v>95</v>
      </c>
      <c r="AD117" t="s">
        <v>95</v>
      </c>
      <c r="AE117" t="s">
        <v>95</v>
      </c>
      <c r="AF117" t="s">
        <v>96</v>
      </c>
      <c r="AG117" t="s">
        <v>95</v>
      </c>
      <c r="AH117" t="s">
        <v>95</v>
      </c>
      <c r="AI117" t="s">
        <v>188</v>
      </c>
      <c r="AJ117" t="s">
        <v>442</v>
      </c>
      <c r="AK117" t="s">
        <v>443</v>
      </c>
      <c r="AN117" t="s">
        <v>44</v>
      </c>
      <c r="AQ117" t="s">
        <v>47</v>
      </c>
      <c r="AV117" t="s">
        <v>52</v>
      </c>
      <c r="BB117" t="s">
        <v>58</v>
      </c>
      <c r="BI117" t="s">
        <v>371</v>
      </c>
      <c r="BK117" t="s">
        <v>120</v>
      </c>
      <c r="BL117" t="s">
        <v>120</v>
      </c>
      <c r="BN117" t="s">
        <v>68</v>
      </c>
      <c r="BP117" t="s">
        <v>70</v>
      </c>
      <c r="BY117" t="s">
        <v>126</v>
      </c>
      <c r="CA117" t="s">
        <v>115</v>
      </c>
      <c r="CC117" t="s">
        <v>79</v>
      </c>
      <c r="CJ117" t="s">
        <v>127</v>
      </c>
      <c r="CL117" t="s">
        <v>132</v>
      </c>
      <c r="CM117" t="s">
        <v>444</v>
      </c>
      <c r="CO117" t="s">
        <v>172</v>
      </c>
    </row>
    <row r="118" spans="1:93" x14ac:dyDescent="0.2">
      <c r="A118">
        <v>2781</v>
      </c>
      <c r="B118">
        <v>11140442383</v>
      </c>
      <c r="C118" t="s">
        <v>12</v>
      </c>
      <c r="D118" t="s">
        <v>13</v>
      </c>
      <c r="J118" t="s">
        <v>403</v>
      </c>
      <c r="M118" t="s">
        <v>109</v>
      </c>
      <c r="P118" t="s">
        <v>94</v>
      </c>
      <c r="Q118" t="s">
        <v>94</v>
      </c>
      <c r="R118" t="s">
        <v>94</v>
      </c>
      <c r="S118" t="s">
        <v>94</v>
      </c>
      <c r="T118" t="s">
        <v>94</v>
      </c>
      <c r="U118" t="s">
        <v>96</v>
      </c>
      <c r="V118" t="s">
        <v>94</v>
      </c>
      <c r="W118" t="s">
        <v>95</v>
      </c>
      <c r="X118" t="s">
        <v>94</v>
      </c>
      <c r="Y118" t="s">
        <v>94</v>
      </c>
      <c r="Z118" t="s">
        <v>96</v>
      </c>
      <c r="AA118" t="s">
        <v>95</v>
      </c>
      <c r="AB118" t="s">
        <v>94</v>
      </c>
      <c r="AC118" t="s">
        <v>96</v>
      </c>
      <c r="AD118" t="s">
        <v>96</v>
      </c>
      <c r="AE118" t="s">
        <v>96</v>
      </c>
      <c r="AF118" t="s">
        <v>94</v>
      </c>
      <c r="AG118" t="s">
        <v>96</v>
      </c>
      <c r="AH118" t="s">
        <v>96</v>
      </c>
      <c r="AI118" t="s">
        <v>97</v>
      </c>
      <c r="AJ118" t="s">
        <v>445</v>
      </c>
      <c r="AK118" t="s">
        <v>446</v>
      </c>
      <c r="AO118" t="s">
        <v>45</v>
      </c>
      <c r="AP118" t="s">
        <v>46</v>
      </c>
      <c r="AQ118" t="s">
        <v>47</v>
      </c>
      <c r="AV118" t="s">
        <v>52</v>
      </c>
      <c r="BA118" t="s">
        <v>57</v>
      </c>
      <c r="BG118" t="s">
        <v>447</v>
      </c>
      <c r="BI118" t="s">
        <v>113</v>
      </c>
      <c r="BK118" t="s">
        <v>120</v>
      </c>
      <c r="BL118" t="s">
        <v>120</v>
      </c>
      <c r="BM118" t="s">
        <v>67</v>
      </c>
      <c r="BN118" t="s">
        <v>68</v>
      </c>
      <c r="BP118" t="s">
        <v>70</v>
      </c>
      <c r="BQ118" t="s">
        <v>71</v>
      </c>
      <c r="BY118" t="s">
        <v>126</v>
      </c>
      <c r="CA118" t="s">
        <v>104</v>
      </c>
      <c r="CC118" t="s">
        <v>79</v>
      </c>
      <c r="CJ118" t="s">
        <v>127</v>
      </c>
      <c r="CL118" t="s">
        <v>172</v>
      </c>
      <c r="CM118" t="s">
        <v>448</v>
      </c>
      <c r="CO118" t="s">
        <v>108</v>
      </c>
    </row>
    <row r="119" spans="1:93" x14ac:dyDescent="0.2">
      <c r="A119">
        <v>2754</v>
      </c>
      <c r="B119">
        <v>11138959351</v>
      </c>
      <c r="C119" t="s">
        <v>12</v>
      </c>
      <c r="J119" t="s">
        <v>403</v>
      </c>
      <c r="M119" t="s">
        <v>109</v>
      </c>
      <c r="P119" t="s">
        <v>94</v>
      </c>
      <c r="Q119" t="s">
        <v>94</v>
      </c>
      <c r="R119" t="s">
        <v>94</v>
      </c>
      <c r="S119" t="s">
        <v>94</v>
      </c>
      <c r="T119" t="s">
        <v>94</v>
      </c>
      <c r="U119" t="s">
        <v>96</v>
      </c>
      <c r="V119" t="s">
        <v>95</v>
      </c>
      <c r="W119" t="s">
        <v>94</v>
      </c>
      <c r="X119" t="s">
        <v>94</v>
      </c>
      <c r="Y119" t="s">
        <v>95</v>
      </c>
      <c r="Z119" t="s">
        <v>96</v>
      </c>
      <c r="AA119" t="s">
        <v>96</v>
      </c>
      <c r="AB119" t="s">
        <v>96</v>
      </c>
      <c r="AC119" t="s">
        <v>95</v>
      </c>
      <c r="AD119" t="s">
        <v>95</v>
      </c>
      <c r="AE119" t="s">
        <v>95</v>
      </c>
      <c r="AF119" t="s">
        <v>95</v>
      </c>
      <c r="AG119" t="s">
        <v>95</v>
      </c>
      <c r="AH119" t="s">
        <v>95</v>
      </c>
      <c r="AI119" t="s">
        <v>188</v>
      </c>
      <c r="AJ119" t="s">
        <v>449</v>
      </c>
      <c r="AK119" t="s">
        <v>450</v>
      </c>
      <c r="AO119" t="s">
        <v>45</v>
      </c>
      <c r="AP119" t="s">
        <v>46</v>
      </c>
      <c r="AQ119" t="s">
        <v>47</v>
      </c>
      <c r="AT119" t="s">
        <v>50</v>
      </c>
      <c r="BE119" t="s">
        <v>61</v>
      </c>
      <c r="BG119" t="s">
        <v>451</v>
      </c>
      <c r="BI119" t="s">
        <v>130</v>
      </c>
      <c r="BK119" t="s">
        <v>120</v>
      </c>
      <c r="BL119" t="s">
        <v>120</v>
      </c>
      <c r="BM119" t="s">
        <v>67</v>
      </c>
      <c r="BY119" t="s">
        <v>131</v>
      </c>
      <c r="CA119" t="s">
        <v>115</v>
      </c>
      <c r="CC119" t="s">
        <v>79</v>
      </c>
      <c r="CJ119" t="s">
        <v>105</v>
      </c>
      <c r="CL119" t="s">
        <v>172</v>
      </c>
      <c r="CO119" t="s">
        <v>108</v>
      </c>
    </row>
    <row r="120" spans="1:93" x14ac:dyDescent="0.2">
      <c r="A120">
        <v>2730</v>
      </c>
      <c r="B120">
        <v>11138655426</v>
      </c>
      <c r="C120" t="s">
        <v>12</v>
      </c>
      <c r="D120" t="s">
        <v>13</v>
      </c>
      <c r="F120" t="s">
        <v>15</v>
      </c>
      <c r="J120" t="s">
        <v>403</v>
      </c>
      <c r="M120" t="s">
        <v>109</v>
      </c>
      <c r="P120" t="s">
        <v>96</v>
      </c>
      <c r="Q120" t="s">
        <v>94</v>
      </c>
      <c r="R120" t="s">
        <v>96</v>
      </c>
      <c r="S120" t="s">
        <v>96</v>
      </c>
      <c r="T120" t="s">
        <v>96</v>
      </c>
      <c r="U120" t="s">
        <v>96</v>
      </c>
      <c r="V120" t="s">
        <v>96</v>
      </c>
      <c r="W120" t="s">
        <v>96</v>
      </c>
      <c r="X120" t="s">
        <v>96</v>
      </c>
      <c r="Y120" t="s">
        <v>96</v>
      </c>
      <c r="Z120" t="s">
        <v>96</v>
      </c>
      <c r="AA120" t="s">
        <v>96</v>
      </c>
      <c r="AB120" t="s">
        <v>96</v>
      </c>
      <c r="AC120" t="s">
        <v>94</v>
      </c>
      <c r="AD120" t="s">
        <v>95</v>
      </c>
      <c r="AE120" t="s">
        <v>95</v>
      </c>
      <c r="AF120" t="s">
        <v>96</v>
      </c>
      <c r="AG120" t="s">
        <v>95</v>
      </c>
      <c r="AH120" t="s">
        <v>96</v>
      </c>
      <c r="AI120" t="s">
        <v>96</v>
      </c>
      <c r="AJ120" t="s">
        <v>452</v>
      </c>
      <c r="AK120" t="s">
        <v>453</v>
      </c>
      <c r="AP120" t="s">
        <v>46</v>
      </c>
      <c r="AW120" t="s">
        <v>53</v>
      </c>
      <c r="BG120" t="s">
        <v>454</v>
      </c>
      <c r="BI120" t="s">
        <v>130</v>
      </c>
      <c r="BK120" t="s">
        <v>120</v>
      </c>
      <c r="BL120" t="s">
        <v>102</v>
      </c>
      <c r="BM120" t="s">
        <v>67</v>
      </c>
      <c r="BP120" t="s">
        <v>70</v>
      </c>
      <c r="BQ120" t="s">
        <v>71</v>
      </c>
      <c r="BY120" t="s">
        <v>126</v>
      </c>
      <c r="CA120" t="s">
        <v>104</v>
      </c>
      <c r="CC120" t="s">
        <v>79</v>
      </c>
      <c r="CJ120" t="s">
        <v>171</v>
      </c>
      <c r="CL120" t="s">
        <v>106</v>
      </c>
      <c r="CM120" t="s">
        <v>455</v>
      </c>
      <c r="CO120" t="s">
        <v>133</v>
      </c>
    </row>
    <row r="121" spans="1:93" x14ac:dyDescent="0.2">
      <c r="A121">
        <v>2624</v>
      </c>
      <c r="B121">
        <v>11137424523</v>
      </c>
      <c r="C121" t="s">
        <v>12</v>
      </c>
      <c r="F121" t="s">
        <v>15</v>
      </c>
      <c r="J121" t="s">
        <v>403</v>
      </c>
      <c r="M121" t="s">
        <v>148</v>
      </c>
      <c r="P121" t="s">
        <v>96</v>
      </c>
      <c r="Q121" t="s">
        <v>94</v>
      </c>
      <c r="R121" t="s">
        <v>96</v>
      </c>
      <c r="S121" t="s">
        <v>94</v>
      </c>
      <c r="T121" t="s">
        <v>96</v>
      </c>
      <c r="U121" t="s">
        <v>94</v>
      </c>
      <c r="V121" t="s">
        <v>96</v>
      </c>
      <c r="W121" t="s">
        <v>96</v>
      </c>
      <c r="X121" t="s">
        <v>94</v>
      </c>
      <c r="Y121" t="s">
        <v>96</v>
      </c>
      <c r="Z121" t="s">
        <v>96</v>
      </c>
      <c r="AA121" t="s">
        <v>96</v>
      </c>
      <c r="AB121" t="s">
        <v>94</v>
      </c>
      <c r="AC121" t="s">
        <v>96</v>
      </c>
      <c r="AD121" t="s">
        <v>95</v>
      </c>
      <c r="AE121" t="s">
        <v>95</v>
      </c>
      <c r="AF121" t="s">
        <v>95</v>
      </c>
      <c r="AG121" t="s">
        <v>95</v>
      </c>
      <c r="AH121" t="s">
        <v>94</v>
      </c>
      <c r="AI121" t="s">
        <v>95</v>
      </c>
      <c r="AJ121" t="s">
        <v>456</v>
      </c>
      <c r="AK121" t="s">
        <v>457</v>
      </c>
      <c r="AN121" t="s">
        <v>44</v>
      </c>
      <c r="AQ121" t="s">
        <v>47</v>
      </c>
      <c r="AW121" t="s">
        <v>53</v>
      </c>
      <c r="AX121" t="s">
        <v>54</v>
      </c>
      <c r="BI121" t="s">
        <v>113</v>
      </c>
      <c r="BK121" t="s">
        <v>143</v>
      </c>
      <c r="BL121" t="s">
        <v>102</v>
      </c>
      <c r="BM121" t="s">
        <v>67</v>
      </c>
      <c r="BN121" t="s">
        <v>68</v>
      </c>
      <c r="BO121" t="s">
        <v>69</v>
      </c>
      <c r="BQ121" t="s">
        <v>71</v>
      </c>
      <c r="BY121" t="s">
        <v>131</v>
      </c>
      <c r="CA121" t="s">
        <v>104</v>
      </c>
      <c r="CC121" t="s">
        <v>79</v>
      </c>
      <c r="CJ121" t="s">
        <v>127</v>
      </c>
      <c r="CL121" t="s">
        <v>106</v>
      </c>
      <c r="CM121" t="s">
        <v>458</v>
      </c>
      <c r="CO121" t="s">
        <v>108</v>
      </c>
    </row>
    <row r="122" spans="1:93" x14ac:dyDescent="0.2">
      <c r="A122">
        <v>2603</v>
      </c>
      <c r="B122">
        <v>11136985866</v>
      </c>
      <c r="C122" t="s">
        <v>12</v>
      </c>
      <c r="D122" t="s">
        <v>13</v>
      </c>
      <c r="F122" t="s">
        <v>15</v>
      </c>
      <c r="H122" t="s">
        <v>152</v>
      </c>
      <c r="J122" t="s">
        <v>403</v>
      </c>
      <c r="M122" t="s">
        <v>118</v>
      </c>
      <c r="P122" t="s">
        <v>94</v>
      </c>
      <c r="Q122" t="s">
        <v>94</v>
      </c>
      <c r="R122" t="s">
        <v>94</v>
      </c>
      <c r="S122" t="s">
        <v>94</v>
      </c>
      <c r="T122" t="s">
        <v>94</v>
      </c>
      <c r="U122" t="s">
        <v>94</v>
      </c>
      <c r="V122" t="s">
        <v>94</v>
      </c>
      <c r="W122" t="s">
        <v>94</v>
      </c>
      <c r="X122" t="s">
        <v>94</v>
      </c>
      <c r="Y122" t="s">
        <v>96</v>
      </c>
      <c r="Z122" t="s">
        <v>96</v>
      </c>
      <c r="AA122" t="s">
        <v>94</v>
      </c>
      <c r="AB122" t="s">
        <v>96</v>
      </c>
      <c r="AC122" t="s">
        <v>96</v>
      </c>
      <c r="AD122" t="s">
        <v>95</v>
      </c>
      <c r="AE122" t="s">
        <v>96</v>
      </c>
      <c r="AF122" t="s">
        <v>94</v>
      </c>
      <c r="AG122" t="s">
        <v>96</v>
      </c>
      <c r="AH122" t="s">
        <v>96</v>
      </c>
      <c r="AI122" t="s">
        <v>96</v>
      </c>
      <c r="AJ122" t="s">
        <v>459</v>
      </c>
      <c r="AK122" t="s">
        <v>460</v>
      </c>
      <c r="AM122" t="s">
        <v>43</v>
      </c>
      <c r="AR122" t="s">
        <v>48</v>
      </c>
      <c r="AU122" t="s">
        <v>51</v>
      </c>
      <c r="AV122" t="s">
        <v>52</v>
      </c>
      <c r="AW122" t="s">
        <v>53</v>
      </c>
      <c r="BG122" t="s">
        <v>461</v>
      </c>
      <c r="BI122" t="s">
        <v>113</v>
      </c>
      <c r="BK122" t="s">
        <v>120</v>
      </c>
      <c r="BL122" t="s">
        <v>120</v>
      </c>
      <c r="BM122" t="s">
        <v>67</v>
      </c>
      <c r="BN122" t="s">
        <v>68</v>
      </c>
      <c r="BP122" t="s">
        <v>70</v>
      </c>
      <c r="BQ122" t="s">
        <v>71</v>
      </c>
      <c r="BR122" t="s">
        <v>72</v>
      </c>
      <c r="BY122" t="s">
        <v>114</v>
      </c>
      <c r="CA122" t="s">
        <v>104</v>
      </c>
      <c r="CC122" t="s">
        <v>79</v>
      </c>
      <c r="CJ122" t="s">
        <v>127</v>
      </c>
      <c r="CL122" t="s">
        <v>132</v>
      </c>
      <c r="CM122" t="s">
        <v>462</v>
      </c>
      <c r="CO122" t="s">
        <v>108</v>
      </c>
    </row>
    <row r="123" spans="1:93" x14ac:dyDescent="0.2">
      <c r="A123">
        <v>2588</v>
      </c>
      <c r="B123">
        <v>11136841510</v>
      </c>
      <c r="C123" t="s">
        <v>12</v>
      </c>
      <c r="D123" t="s">
        <v>13</v>
      </c>
      <c r="F123" t="s">
        <v>15</v>
      </c>
      <c r="J123" t="s">
        <v>403</v>
      </c>
      <c r="M123" t="s">
        <v>118</v>
      </c>
      <c r="P123" t="s">
        <v>94</v>
      </c>
      <c r="Q123" t="s">
        <v>94</v>
      </c>
      <c r="R123" t="s">
        <v>94</v>
      </c>
      <c r="S123" t="s">
        <v>94</v>
      </c>
      <c r="T123" t="s">
        <v>94</v>
      </c>
      <c r="U123" t="s">
        <v>94</v>
      </c>
      <c r="V123" t="s">
        <v>94</v>
      </c>
      <c r="W123" t="s">
        <v>94</v>
      </c>
      <c r="X123" t="s">
        <v>94</v>
      </c>
      <c r="Y123" t="s">
        <v>94</v>
      </c>
      <c r="Z123" t="s">
        <v>96</v>
      </c>
      <c r="AA123" t="s">
        <v>94</v>
      </c>
      <c r="AB123" t="s">
        <v>94</v>
      </c>
      <c r="AC123" t="s">
        <v>94</v>
      </c>
      <c r="AD123" t="s">
        <v>96</v>
      </c>
      <c r="AE123" t="s">
        <v>94</v>
      </c>
      <c r="AF123" t="s">
        <v>94</v>
      </c>
      <c r="AG123" t="s">
        <v>96</v>
      </c>
      <c r="AH123" t="s">
        <v>96</v>
      </c>
      <c r="AI123" t="s">
        <v>96</v>
      </c>
      <c r="AJ123" t="s">
        <v>463</v>
      </c>
      <c r="AK123" t="s">
        <v>464</v>
      </c>
      <c r="AN123" t="s">
        <v>44</v>
      </c>
      <c r="AP123" t="s">
        <v>46</v>
      </c>
      <c r="AQ123" t="s">
        <v>47</v>
      </c>
      <c r="AW123" t="s">
        <v>53</v>
      </c>
      <c r="BA123" t="s">
        <v>57</v>
      </c>
      <c r="BG123" t="s">
        <v>465</v>
      </c>
      <c r="BI123" t="s">
        <v>113</v>
      </c>
      <c r="BK123" t="s">
        <v>120</v>
      </c>
      <c r="BL123" t="s">
        <v>120</v>
      </c>
      <c r="BO123" t="s">
        <v>69</v>
      </c>
      <c r="BR123" t="s">
        <v>72</v>
      </c>
      <c r="BY123" t="s">
        <v>121</v>
      </c>
      <c r="CA123" t="s">
        <v>104</v>
      </c>
      <c r="CC123" t="s">
        <v>79</v>
      </c>
      <c r="CJ123" t="s">
        <v>127</v>
      </c>
      <c r="CL123" t="s">
        <v>106</v>
      </c>
      <c r="CM123" t="s">
        <v>466</v>
      </c>
      <c r="CO123" t="s">
        <v>133</v>
      </c>
    </row>
    <row r="124" spans="1:93" x14ac:dyDescent="0.2">
      <c r="A124">
        <v>2583</v>
      </c>
      <c r="B124">
        <v>11136788252</v>
      </c>
      <c r="C124" t="s">
        <v>12</v>
      </c>
      <c r="J124" t="s">
        <v>403</v>
      </c>
      <c r="M124" t="s">
        <v>109</v>
      </c>
      <c r="P124" t="s">
        <v>94</v>
      </c>
      <c r="Q124" t="s">
        <v>96</v>
      </c>
      <c r="R124" t="s">
        <v>94</v>
      </c>
      <c r="S124" t="s">
        <v>94</v>
      </c>
      <c r="T124" t="s">
        <v>94</v>
      </c>
      <c r="U124" t="s">
        <v>94</v>
      </c>
      <c r="V124" t="s">
        <v>96</v>
      </c>
      <c r="W124" t="s">
        <v>94</v>
      </c>
      <c r="X124" t="s">
        <v>96</v>
      </c>
      <c r="Y124" t="s">
        <v>95</v>
      </c>
      <c r="Z124" t="s">
        <v>94</v>
      </c>
      <c r="AA124" t="s">
        <v>94</v>
      </c>
      <c r="AB124" t="s">
        <v>94</v>
      </c>
      <c r="AC124" t="s">
        <v>95</v>
      </c>
      <c r="AD124" t="s">
        <v>94</v>
      </c>
      <c r="AE124" t="s">
        <v>96</v>
      </c>
      <c r="AF124" t="s">
        <v>95</v>
      </c>
      <c r="AG124" t="s">
        <v>96</v>
      </c>
      <c r="AH124" t="s">
        <v>95</v>
      </c>
      <c r="AI124" t="s">
        <v>188</v>
      </c>
      <c r="AJ124" t="s">
        <v>467</v>
      </c>
      <c r="AK124" t="s">
        <v>468</v>
      </c>
      <c r="AP124" t="s">
        <v>46</v>
      </c>
      <c r="AQ124" t="s">
        <v>47</v>
      </c>
      <c r="AR124" t="s">
        <v>48</v>
      </c>
      <c r="BA124" t="s">
        <v>57</v>
      </c>
      <c r="BE124" t="s">
        <v>61</v>
      </c>
      <c r="BG124" t="s">
        <v>469</v>
      </c>
      <c r="BI124" t="s">
        <v>101</v>
      </c>
      <c r="BK124" t="s">
        <v>102</v>
      </c>
      <c r="BL124" t="s">
        <v>151</v>
      </c>
      <c r="BM124" t="s">
        <v>67</v>
      </c>
      <c r="BN124" t="s">
        <v>68</v>
      </c>
      <c r="BV124" t="s">
        <v>355</v>
      </c>
      <c r="BY124" t="s">
        <v>131</v>
      </c>
      <c r="CA124" t="s">
        <v>104</v>
      </c>
      <c r="CC124" t="s">
        <v>79</v>
      </c>
      <c r="CJ124" t="s">
        <v>116</v>
      </c>
      <c r="CL124" t="s">
        <v>132</v>
      </c>
      <c r="CM124" t="s">
        <v>337</v>
      </c>
      <c r="CO124" t="s">
        <v>108</v>
      </c>
    </row>
    <row r="125" spans="1:93" x14ac:dyDescent="0.2">
      <c r="A125">
        <v>2551</v>
      </c>
      <c r="B125">
        <v>11135891864</v>
      </c>
      <c r="C125" t="s">
        <v>12</v>
      </c>
      <c r="E125" t="s">
        <v>14</v>
      </c>
      <c r="F125" t="s">
        <v>15</v>
      </c>
      <c r="J125" t="s">
        <v>403</v>
      </c>
      <c r="M125" t="s">
        <v>118</v>
      </c>
      <c r="P125" t="s">
        <v>94</v>
      </c>
      <c r="Q125" t="s">
        <v>94</v>
      </c>
      <c r="R125" t="s">
        <v>94</v>
      </c>
      <c r="S125" t="s">
        <v>94</v>
      </c>
      <c r="T125" t="s">
        <v>94</v>
      </c>
      <c r="U125" t="s">
        <v>94</v>
      </c>
      <c r="V125" t="s">
        <v>94</v>
      </c>
      <c r="W125" t="s">
        <v>95</v>
      </c>
      <c r="X125" t="s">
        <v>95</v>
      </c>
      <c r="Y125" t="s">
        <v>94</v>
      </c>
      <c r="Z125" t="s">
        <v>96</v>
      </c>
      <c r="AA125" t="s">
        <v>94</v>
      </c>
      <c r="AB125" t="s">
        <v>96</v>
      </c>
      <c r="AC125" t="s">
        <v>95</v>
      </c>
      <c r="AD125" t="s">
        <v>188</v>
      </c>
      <c r="AE125" t="s">
        <v>95</v>
      </c>
      <c r="AF125" t="s">
        <v>94</v>
      </c>
      <c r="AG125" t="s">
        <v>94</v>
      </c>
      <c r="AH125" t="s">
        <v>188</v>
      </c>
      <c r="AI125" t="s">
        <v>97</v>
      </c>
      <c r="AJ125" t="s">
        <v>470</v>
      </c>
      <c r="AK125" t="s">
        <v>471</v>
      </c>
      <c r="AO125" t="s">
        <v>45</v>
      </c>
      <c r="AP125" t="s">
        <v>46</v>
      </c>
      <c r="AQ125" t="s">
        <v>47</v>
      </c>
      <c r="AR125" t="s">
        <v>48</v>
      </c>
      <c r="BA125" t="s">
        <v>57</v>
      </c>
      <c r="BG125" t="s">
        <v>472</v>
      </c>
      <c r="BI125" t="s">
        <v>101</v>
      </c>
      <c r="BK125" t="s">
        <v>120</v>
      </c>
      <c r="BL125" t="s">
        <v>120</v>
      </c>
      <c r="BM125" t="s">
        <v>67</v>
      </c>
      <c r="BP125" t="s">
        <v>70</v>
      </c>
      <c r="BS125" t="s">
        <v>73</v>
      </c>
      <c r="BT125" t="s">
        <v>74</v>
      </c>
      <c r="BY125" t="s">
        <v>121</v>
      </c>
      <c r="CA125" t="s">
        <v>104</v>
      </c>
      <c r="CC125" t="s">
        <v>79</v>
      </c>
      <c r="CJ125" t="s">
        <v>116</v>
      </c>
      <c r="CL125" t="s">
        <v>172</v>
      </c>
      <c r="CO125" t="s">
        <v>133</v>
      </c>
    </row>
    <row r="126" spans="1:93" x14ac:dyDescent="0.2">
      <c r="A126">
        <v>2546</v>
      </c>
      <c r="B126">
        <v>11135822524</v>
      </c>
      <c r="C126" t="s">
        <v>12</v>
      </c>
      <c r="D126" t="s">
        <v>13</v>
      </c>
      <c r="F126" t="s">
        <v>15</v>
      </c>
      <c r="J126" t="s">
        <v>403</v>
      </c>
      <c r="M126" t="s">
        <v>134</v>
      </c>
      <c r="P126" t="s">
        <v>94</v>
      </c>
      <c r="Q126" t="s">
        <v>94</v>
      </c>
      <c r="R126" t="s">
        <v>94</v>
      </c>
      <c r="S126" t="s">
        <v>94</v>
      </c>
      <c r="T126" t="s">
        <v>94</v>
      </c>
      <c r="U126" t="s">
        <v>94</v>
      </c>
      <c r="V126" t="s">
        <v>94</v>
      </c>
      <c r="W126" t="s">
        <v>96</v>
      </c>
      <c r="X126" t="s">
        <v>94</v>
      </c>
      <c r="Y126" t="s">
        <v>96</v>
      </c>
      <c r="Z126" t="s">
        <v>94</v>
      </c>
      <c r="AA126" t="s">
        <v>94</v>
      </c>
      <c r="AB126" t="s">
        <v>94</v>
      </c>
      <c r="AC126" t="s">
        <v>96</v>
      </c>
      <c r="AD126" t="s">
        <v>96</v>
      </c>
      <c r="AE126" t="s">
        <v>96</v>
      </c>
      <c r="AF126" t="s">
        <v>96</v>
      </c>
      <c r="AG126" t="s">
        <v>96</v>
      </c>
      <c r="AH126" t="s">
        <v>96</v>
      </c>
      <c r="AI126" t="s">
        <v>95</v>
      </c>
      <c r="AJ126" t="s">
        <v>473</v>
      </c>
      <c r="AK126" t="s">
        <v>474</v>
      </c>
      <c r="AN126" t="s">
        <v>44</v>
      </c>
      <c r="AO126" t="s">
        <v>45</v>
      </c>
      <c r="AP126" t="s">
        <v>46</v>
      </c>
      <c r="AQ126" t="s">
        <v>47</v>
      </c>
      <c r="BG126" t="s">
        <v>475</v>
      </c>
      <c r="BI126" t="s">
        <v>113</v>
      </c>
      <c r="BK126" t="s">
        <v>120</v>
      </c>
      <c r="BL126" t="s">
        <v>102</v>
      </c>
      <c r="BO126" t="s">
        <v>69</v>
      </c>
      <c r="BR126" t="s">
        <v>72</v>
      </c>
      <c r="BY126" t="s">
        <v>121</v>
      </c>
      <c r="CA126" t="s">
        <v>104</v>
      </c>
      <c r="CC126" t="s">
        <v>79</v>
      </c>
      <c r="CJ126" t="s">
        <v>127</v>
      </c>
      <c r="CL126" t="s">
        <v>106</v>
      </c>
      <c r="CM126" t="s">
        <v>476</v>
      </c>
      <c r="CO126" t="s">
        <v>133</v>
      </c>
    </row>
    <row r="127" spans="1:93" x14ac:dyDescent="0.2">
      <c r="A127">
        <v>2402</v>
      </c>
      <c r="B127">
        <v>11133945760</v>
      </c>
      <c r="C127" t="s">
        <v>12</v>
      </c>
      <c r="D127" t="s">
        <v>13</v>
      </c>
      <c r="F127" t="s">
        <v>15</v>
      </c>
      <c r="J127" t="s">
        <v>403</v>
      </c>
      <c r="M127" t="s">
        <v>148</v>
      </c>
      <c r="P127" t="s">
        <v>94</v>
      </c>
      <c r="Q127" t="s">
        <v>96</v>
      </c>
      <c r="R127" t="s">
        <v>96</v>
      </c>
      <c r="S127" t="s">
        <v>96</v>
      </c>
      <c r="T127" t="s">
        <v>96</v>
      </c>
      <c r="U127" t="s">
        <v>96</v>
      </c>
      <c r="V127" t="s">
        <v>96</v>
      </c>
      <c r="W127" t="s">
        <v>97</v>
      </c>
      <c r="X127" t="s">
        <v>188</v>
      </c>
      <c r="Y127" t="s">
        <v>96</v>
      </c>
      <c r="Z127" t="s">
        <v>96</v>
      </c>
      <c r="AA127" t="s">
        <v>96</v>
      </c>
      <c r="AB127" t="s">
        <v>97</v>
      </c>
      <c r="AC127" t="s">
        <v>97</v>
      </c>
      <c r="AD127" t="s">
        <v>95</v>
      </c>
      <c r="AE127" t="s">
        <v>95</v>
      </c>
      <c r="AF127" t="s">
        <v>96</v>
      </c>
      <c r="AG127" t="s">
        <v>97</v>
      </c>
      <c r="AH127" t="s">
        <v>96</v>
      </c>
      <c r="AI127" t="s">
        <v>95</v>
      </c>
      <c r="AJ127" t="s">
        <v>477</v>
      </c>
      <c r="AK127" t="s">
        <v>478</v>
      </c>
      <c r="AN127" t="s">
        <v>44</v>
      </c>
      <c r="AO127" t="s">
        <v>45</v>
      </c>
      <c r="AS127" t="s">
        <v>49</v>
      </c>
      <c r="AV127" t="s">
        <v>52</v>
      </c>
      <c r="BF127" t="s">
        <v>62</v>
      </c>
      <c r="BI127" t="s">
        <v>130</v>
      </c>
      <c r="BK127" t="s">
        <v>143</v>
      </c>
      <c r="BL127" t="s">
        <v>143</v>
      </c>
      <c r="BM127" t="s">
        <v>67</v>
      </c>
      <c r="BY127" t="s">
        <v>126</v>
      </c>
      <c r="CA127" t="s">
        <v>104</v>
      </c>
      <c r="CC127" t="s">
        <v>79</v>
      </c>
      <c r="CJ127" t="s">
        <v>105</v>
      </c>
      <c r="CL127" t="s">
        <v>132</v>
      </c>
      <c r="CM127" t="s">
        <v>479</v>
      </c>
      <c r="CO127" t="s">
        <v>108</v>
      </c>
    </row>
    <row r="128" spans="1:93" x14ac:dyDescent="0.2">
      <c r="A128">
        <v>2395</v>
      </c>
      <c r="B128">
        <v>11133639454</v>
      </c>
      <c r="C128" t="s">
        <v>12</v>
      </c>
      <c r="D128" t="s">
        <v>13</v>
      </c>
      <c r="F128" t="s">
        <v>15</v>
      </c>
      <c r="J128" t="s">
        <v>403</v>
      </c>
      <c r="M128" t="s">
        <v>109</v>
      </c>
      <c r="P128" t="s">
        <v>94</v>
      </c>
      <c r="Q128" t="s">
        <v>94</v>
      </c>
      <c r="R128" t="s">
        <v>94</v>
      </c>
      <c r="S128" t="s">
        <v>94</v>
      </c>
      <c r="T128" t="s">
        <v>94</v>
      </c>
      <c r="U128" t="s">
        <v>94</v>
      </c>
      <c r="V128" t="s">
        <v>94</v>
      </c>
      <c r="W128" t="s">
        <v>94</v>
      </c>
      <c r="X128" t="s">
        <v>94</v>
      </c>
      <c r="Y128" t="s">
        <v>94</v>
      </c>
      <c r="Z128" t="s">
        <v>94</v>
      </c>
      <c r="AA128" t="s">
        <v>94</v>
      </c>
      <c r="AB128" t="s">
        <v>94</v>
      </c>
      <c r="AC128" t="s">
        <v>96</v>
      </c>
      <c r="AD128" t="s">
        <v>96</v>
      </c>
      <c r="AE128" t="s">
        <v>96</v>
      </c>
      <c r="AF128" t="s">
        <v>95</v>
      </c>
      <c r="AG128" t="s">
        <v>96</v>
      </c>
      <c r="AH128" t="s">
        <v>96</v>
      </c>
      <c r="AI128" t="s">
        <v>96</v>
      </c>
      <c r="AJ128" t="s">
        <v>480</v>
      </c>
      <c r="AK128" t="s">
        <v>481</v>
      </c>
      <c r="AN128" t="s">
        <v>44</v>
      </c>
      <c r="AT128" t="s">
        <v>50</v>
      </c>
      <c r="AU128" t="s">
        <v>51</v>
      </c>
      <c r="BE128" t="s">
        <v>61</v>
      </c>
      <c r="BG128" t="s">
        <v>482</v>
      </c>
      <c r="BI128" t="s">
        <v>113</v>
      </c>
      <c r="BK128" t="s">
        <v>120</v>
      </c>
      <c r="BL128" t="s">
        <v>151</v>
      </c>
      <c r="BO128" t="s">
        <v>69</v>
      </c>
      <c r="BY128" t="s">
        <v>131</v>
      </c>
      <c r="CA128" t="s">
        <v>115</v>
      </c>
      <c r="CC128" t="s">
        <v>79</v>
      </c>
      <c r="CJ128" t="s">
        <v>171</v>
      </c>
      <c r="CL128" t="s">
        <v>106</v>
      </c>
      <c r="CM128" t="s">
        <v>483</v>
      </c>
      <c r="CO128" t="s">
        <v>108</v>
      </c>
    </row>
    <row r="129" spans="1:93" x14ac:dyDescent="0.2">
      <c r="A129">
        <v>2394</v>
      </c>
      <c r="B129">
        <v>11133606258</v>
      </c>
      <c r="C129" t="s">
        <v>12</v>
      </c>
      <c r="D129" t="s">
        <v>13</v>
      </c>
      <c r="F129" t="s">
        <v>15</v>
      </c>
      <c r="J129" t="s">
        <v>403</v>
      </c>
      <c r="M129" t="s">
        <v>118</v>
      </c>
      <c r="P129" t="s">
        <v>94</v>
      </c>
      <c r="Q129" t="s">
        <v>94</v>
      </c>
      <c r="R129" t="s">
        <v>94</v>
      </c>
      <c r="S129" t="s">
        <v>94</v>
      </c>
      <c r="T129" t="s">
        <v>96</v>
      </c>
      <c r="U129" t="s">
        <v>96</v>
      </c>
      <c r="V129" t="s">
        <v>96</v>
      </c>
      <c r="W129" t="s">
        <v>96</v>
      </c>
      <c r="X129" t="s">
        <v>94</v>
      </c>
      <c r="Y129" t="s">
        <v>96</v>
      </c>
      <c r="Z129" t="s">
        <v>96</v>
      </c>
      <c r="AA129" t="s">
        <v>96</v>
      </c>
      <c r="AB129" t="s">
        <v>96</v>
      </c>
      <c r="AC129" t="s">
        <v>96</v>
      </c>
      <c r="AD129" t="s">
        <v>94</v>
      </c>
      <c r="AE129" t="s">
        <v>96</v>
      </c>
      <c r="AF129" t="s">
        <v>96</v>
      </c>
      <c r="AG129" t="s">
        <v>96</v>
      </c>
      <c r="AH129" t="s">
        <v>95</v>
      </c>
      <c r="AI129" t="s">
        <v>97</v>
      </c>
      <c r="AJ129" t="s">
        <v>484</v>
      </c>
      <c r="AK129" t="s">
        <v>485</v>
      </c>
      <c r="AP129" t="s">
        <v>46</v>
      </c>
      <c r="AQ129" t="s">
        <v>47</v>
      </c>
      <c r="AT129" t="s">
        <v>50</v>
      </c>
      <c r="AX129" t="s">
        <v>54</v>
      </c>
      <c r="AZ129" t="s">
        <v>56</v>
      </c>
      <c r="BG129" t="s">
        <v>486</v>
      </c>
      <c r="BI129" t="s">
        <v>113</v>
      </c>
      <c r="BK129" t="s">
        <v>102</v>
      </c>
      <c r="BL129" t="s">
        <v>102</v>
      </c>
      <c r="BM129" t="s">
        <v>67</v>
      </c>
      <c r="BN129" t="s">
        <v>68</v>
      </c>
      <c r="BO129" t="s">
        <v>69</v>
      </c>
      <c r="BY129" t="s">
        <v>114</v>
      </c>
      <c r="CA129" t="s">
        <v>115</v>
      </c>
      <c r="CC129" t="s">
        <v>79</v>
      </c>
      <c r="CJ129" t="s">
        <v>116</v>
      </c>
      <c r="CL129" t="s">
        <v>132</v>
      </c>
      <c r="CM129" t="s">
        <v>152</v>
      </c>
      <c r="CO129" t="s">
        <v>108</v>
      </c>
    </row>
    <row r="130" spans="1:93" x14ac:dyDescent="0.2">
      <c r="A130">
        <v>2393</v>
      </c>
      <c r="B130">
        <v>11133178398</v>
      </c>
      <c r="C130" t="s">
        <v>12</v>
      </c>
      <c r="F130" t="s">
        <v>15</v>
      </c>
      <c r="J130" t="s">
        <v>403</v>
      </c>
      <c r="M130" t="s">
        <v>109</v>
      </c>
      <c r="P130" t="s">
        <v>94</v>
      </c>
      <c r="Q130" t="s">
        <v>188</v>
      </c>
      <c r="R130" t="s">
        <v>94</v>
      </c>
      <c r="S130" t="s">
        <v>94</v>
      </c>
      <c r="T130" t="s">
        <v>94</v>
      </c>
      <c r="U130" t="s">
        <v>94</v>
      </c>
      <c r="V130" t="s">
        <v>94</v>
      </c>
      <c r="W130" t="s">
        <v>94</v>
      </c>
      <c r="X130" t="s">
        <v>188</v>
      </c>
      <c r="Y130" t="s">
        <v>94</v>
      </c>
      <c r="Z130" t="s">
        <v>94</v>
      </c>
      <c r="AA130" t="s">
        <v>94</v>
      </c>
      <c r="AB130" t="s">
        <v>94</v>
      </c>
      <c r="AC130" t="s">
        <v>94</v>
      </c>
      <c r="AD130" t="s">
        <v>94</v>
      </c>
      <c r="AE130" t="s">
        <v>94</v>
      </c>
      <c r="AF130" t="s">
        <v>94</v>
      </c>
      <c r="AG130" t="s">
        <v>94</v>
      </c>
      <c r="AH130" t="s">
        <v>94</v>
      </c>
      <c r="AI130" t="s">
        <v>188</v>
      </c>
      <c r="AJ130" t="s">
        <v>487</v>
      </c>
      <c r="AK130" t="s">
        <v>488</v>
      </c>
      <c r="AO130" t="s">
        <v>45</v>
      </c>
      <c r="AP130" t="s">
        <v>46</v>
      </c>
      <c r="BG130" t="s">
        <v>489</v>
      </c>
      <c r="BI130" t="s">
        <v>113</v>
      </c>
      <c r="BK130" t="s">
        <v>143</v>
      </c>
      <c r="BL130" t="s">
        <v>143</v>
      </c>
      <c r="BM130" t="s">
        <v>67</v>
      </c>
      <c r="BN130" t="s">
        <v>68</v>
      </c>
      <c r="BO130" t="s">
        <v>69</v>
      </c>
      <c r="BP130" t="s">
        <v>70</v>
      </c>
      <c r="BQ130" t="s">
        <v>71</v>
      </c>
      <c r="BY130" t="s">
        <v>131</v>
      </c>
      <c r="CA130" t="s">
        <v>104</v>
      </c>
      <c r="CC130" t="s">
        <v>79</v>
      </c>
      <c r="CJ130" t="s">
        <v>127</v>
      </c>
      <c r="CL130" t="s">
        <v>172</v>
      </c>
      <c r="CM130" t="s">
        <v>490</v>
      </c>
      <c r="CO130" t="s">
        <v>108</v>
      </c>
    </row>
    <row r="131" spans="1:93" x14ac:dyDescent="0.2">
      <c r="A131">
        <v>2392</v>
      </c>
      <c r="B131">
        <v>11133132639</v>
      </c>
      <c r="C131" t="s">
        <v>12</v>
      </c>
      <c r="D131" t="s">
        <v>13</v>
      </c>
      <c r="F131" t="s">
        <v>15</v>
      </c>
      <c r="J131" t="s">
        <v>403</v>
      </c>
      <c r="M131" t="s">
        <v>118</v>
      </c>
      <c r="P131" t="s">
        <v>94</v>
      </c>
      <c r="Q131" t="s">
        <v>96</v>
      </c>
      <c r="R131" t="s">
        <v>94</v>
      </c>
      <c r="S131" t="s">
        <v>94</v>
      </c>
      <c r="T131" t="s">
        <v>96</v>
      </c>
      <c r="U131" t="s">
        <v>94</v>
      </c>
      <c r="V131" t="s">
        <v>94</v>
      </c>
      <c r="W131" t="s">
        <v>95</v>
      </c>
      <c r="X131" t="s">
        <v>96</v>
      </c>
      <c r="Y131" t="s">
        <v>94</v>
      </c>
      <c r="Z131" t="s">
        <v>94</v>
      </c>
      <c r="AA131" t="s">
        <v>94</v>
      </c>
      <c r="AB131" t="s">
        <v>94</v>
      </c>
      <c r="AC131" t="s">
        <v>95</v>
      </c>
      <c r="AD131" t="s">
        <v>94</v>
      </c>
      <c r="AE131" t="s">
        <v>96</v>
      </c>
      <c r="AF131" t="s">
        <v>94</v>
      </c>
      <c r="AG131" t="s">
        <v>95</v>
      </c>
      <c r="AH131" t="s">
        <v>95</v>
      </c>
      <c r="AI131" t="s">
        <v>95</v>
      </c>
      <c r="AJ131" t="s">
        <v>491</v>
      </c>
      <c r="AK131" t="s">
        <v>492</v>
      </c>
      <c r="AM131" t="s">
        <v>43</v>
      </c>
      <c r="AV131" t="s">
        <v>52</v>
      </c>
      <c r="AX131" t="s">
        <v>54</v>
      </c>
      <c r="BA131" t="s">
        <v>57</v>
      </c>
      <c r="BE131" t="s">
        <v>61</v>
      </c>
      <c r="BG131" t="s">
        <v>493</v>
      </c>
      <c r="BI131" t="s">
        <v>101</v>
      </c>
      <c r="BK131" t="s">
        <v>151</v>
      </c>
      <c r="BL131" t="s">
        <v>120</v>
      </c>
      <c r="BM131" t="s">
        <v>67</v>
      </c>
      <c r="BY131" t="s">
        <v>131</v>
      </c>
      <c r="CA131" t="s">
        <v>115</v>
      </c>
      <c r="CC131" t="s">
        <v>79</v>
      </c>
      <c r="CJ131" t="s">
        <v>127</v>
      </c>
      <c r="CL131" t="s">
        <v>132</v>
      </c>
      <c r="CM131" t="s">
        <v>494</v>
      </c>
      <c r="CO131" t="s">
        <v>108</v>
      </c>
    </row>
    <row r="132" spans="1:93" x14ac:dyDescent="0.2">
      <c r="A132">
        <v>2377</v>
      </c>
      <c r="B132">
        <v>11132534277</v>
      </c>
      <c r="C132" t="s">
        <v>12</v>
      </c>
      <c r="D132" t="s">
        <v>13</v>
      </c>
      <c r="F132" t="s">
        <v>15</v>
      </c>
      <c r="H132" t="s">
        <v>495</v>
      </c>
      <c r="J132" t="s">
        <v>403</v>
      </c>
      <c r="M132" t="s">
        <v>118</v>
      </c>
      <c r="P132" t="s">
        <v>94</v>
      </c>
      <c r="Q132" t="s">
        <v>94</v>
      </c>
      <c r="R132" t="s">
        <v>94</v>
      </c>
      <c r="S132" t="s">
        <v>94</v>
      </c>
      <c r="T132" t="s">
        <v>94</v>
      </c>
      <c r="U132" t="s">
        <v>188</v>
      </c>
      <c r="V132" t="s">
        <v>94</v>
      </c>
      <c r="W132" t="s">
        <v>188</v>
      </c>
      <c r="X132" t="s">
        <v>94</v>
      </c>
      <c r="Y132" t="s">
        <v>94</v>
      </c>
      <c r="Z132" t="s">
        <v>95</v>
      </c>
      <c r="AA132" t="s">
        <v>97</v>
      </c>
      <c r="AB132" t="s">
        <v>94</v>
      </c>
      <c r="AC132" t="s">
        <v>188</v>
      </c>
      <c r="AD132" t="s">
        <v>96</v>
      </c>
      <c r="AE132" t="s">
        <v>95</v>
      </c>
      <c r="AF132" t="s">
        <v>188</v>
      </c>
      <c r="AG132" t="s">
        <v>97</v>
      </c>
      <c r="AH132" t="s">
        <v>188</v>
      </c>
      <c r="AI132" t="s">
        <v>188</v>
      </c>
      <c r="AJ132" t="s">
        <v>496</v>
      </c>
      <c r="AK132" t="s">
        <v>497</v>
      </c>
      <c r="AN132" t="s">
        <v>44</v>
      </c>
      <c r="AO132" t="s">
        <v>45</v>
      </c>
      <c r="AP132" t="s">
        <v>46</v>
      </c>
      <c r="BG132" t="s">
        <v>498</v>
      </c>
      <c r="BI132" t="s">
        <v>101</v>
      </c>
      <c r="BK132" t="s">
        <v>151</v>
      </c>
      <c r="BL132" t="s">
        <v>120</v>
      </c>
      <c r="BM132" t="s">
        <v>67</v>
      </c>
      <c r="BY132" t="s">
        <v>135</v>
      </c>
      <c r="CA132" t="s">
        <v>115</v>
      </c>
      <c r="CC132" t="s">
        <v>79</v>
      </c>
      <c r="CJ132" t="s">
        <v>127</v>
      </c>
      <c r="CL132" t="s">
        <v>106</v>
      </c>
      <c r="CM132" t="s">
        <v>499</v>
      </c>
      <c r="CO132" t="s">
        <v>133</v>
      </c>
    </row>
    <row r="133" spans="1:93" x14ac:dyDescent="0.2">
      <c r="A133">
        <v>2360</v>
      </c>
      <c r="B133">
        <v>11131989813</v>
      </c>
      <c r="C133" t="s">
        <v>12</v>
      </c>
      <c r="J133" t="s">
        <v>403</v>
      </c>
      <c r="M133" t="s">
        <v>118</v>
      </c>
      <c r="P133" t="s">
        <v>94</v>
      </c>
      <c r="Q133" t="s">
        <v>94</v>
      </c>
      <c r="R133" t="s">
        <v>94</v>
      </c>
      <c r="S133" t="s">
        <v>94</v>
      </c>
      <c r="T133" t="s">
        <v>94</v>
      </c>
      <c r="U133" t="s">
        <v>94</v>
      </c>
      <c r="V133" t="s">
        <v>94</v>
      </c>
      <c r="W133" t="s">
        <v>96</v>
      </c>
      <c r="X133" t="s">
        <v>94</v>
      </c>
      <c r="Y133" t="s">
        <v>94</v>
      </c>
      <c r="Z133" t="s">
        <v>94</v>
      </c>
      <c r="AA133" t="s">
        <v>94</v>
      </c>
      <c r="AB133" t="s">
        <v>94</v>
      </c>
      <c r="AC133" t="s">
        <v>94</v>
      </c>
      <c r="AD133" t="s">
        <v>94</v>
      </c>
      <c r="AE133" t="s">
        <v>96</v>
      </c>
      <c r="AF133" t="s">
        <v>96</v>
      </c>
      <c r="AG133" t="s">
        <v>95</v>
      </c>
      <c r="AH133" t="s">
        <v>96</v>
      </c>
      <c r="AI133" t="s">
        <v>95</v>
      </c>
      <c r="AJ133" t="s">
        <v>500</v>
      </c>
      <c r="AK133" t="s">
        <v>501</v>
      </c>
      <c r="AM133" t="s">
        <v>43</v>
      </c>
      <c r="AN133" t="s">
        <v>44</v>
      </c>
      <c r="AZ133" t="s">
        <v>56</v>
      </c>
      <c r="BA133" t="s">
        <v>57</v>
      </c>
      <c r="BF133" t="s">
        <v>62</v>
      </c>
      <c r="BG133" t="s">
        <v>502</v>
      </c>
      <c r="BI133" t="s">
        <v>113</v>
      </c>
      <c r="BK133" t="s">
        <v>102</v>
      </c>
      <c r="BL133" t="s">
        <v>120</v>
      </c>
      <c r="BM133" t="s">
        <v>67</v>
      </c>
      <c r="BQ133" t="s">
        <v>71</v>
      </c>
      <c r="BY133" t="s">
        <v>114</v>
      </c>
      <c r="CA133" t="s">
        <v>104</v>
      </c>
      <c r="CC133" t="s">
        <v>79</v>
      </c>
      <c r="CJ133" t="s">
        <v>127</v>
      </c>
      <c r="CL133" t="s">
        <v>132</v>
      </c>
      <c r="CM133" t="s">
        <v>152</v>
      </c>
      <c r="CO133" t="s">
        <v>108</v>
      </c>
    </row>
    <row r="134" spans="1:93" x14ac:dyDescent="0.2">
      <c r="A134">
        <v>2279</v>
      </c>
      <c r="B134">
        <v>11131017830</v>
      </c>
      <c r="C134" t="s">
        <v>12</v>
      </c>
      <c r="F134" t="s">
        <v>15</v>
      </c>
      <c r="J134" t="s">
        <v>403</v>
      </c>
      <c r="M134" t="s">
        <v>134</v>
      </c>
      <c r="P134" t="s">
        <v>94</v>
      </c>
      <c r="Q134" t="s">
        <v>94</v>
      </c>
      <c r="R134" t="s">
        <v>94</v>
      </c>
      <c r="S134" t="s">
        <v>94</v>
      </c>
      <c r="T134" t="s">
        <v>96</v>
      </c>
      <c r="U134" t="s">
        <v>94</v>
      </c>
      <c r="V134" t="s">
        <v>94</v>
      </c>
      <c r="W134" t="s">
        <v>95</v>
      </c>
      <c r="X134" t="s">
        <v>94</v>
      </c>
      <c r="Y134" t="s">
        <v>94</v>
      </c>
      <c r="Z134" t="s">
        <v>94</v>
      </c>
      <c r="AA134" t="s">
        <v>97</v>
      </c>
      <c r="AB134" t="s">
        <v>96</v>
      </c>
      <c r="AC134" t="s">
        <v>188</v>
      </c>
      <c r="AD134" t="s">
        <v>96</v>
      </c>
      <c r="AE134" t="s">
        <v>94</v>
      </c>
      <c r="AF134" t="s">
        <v>96</v>
      </c>
      <c r="AG134" t="s">
        <v>95</v>
      </c>
      <c r="AH134" t="s">
        <v>95</v>
      </c>
      <c r="AI134" t="s">
        <v>97</v>
      </c>
      <c r="AJ134" t="s">
        <v>503</v>
      </c>
      <c r="AK134" t="s">
        <v>504</v>
      </c>
      <c r="AT134" t="s">
        <v>50</v>
      </c>
      <c r="AV134" t="s">
        <v>52</v>
      </c>
      <c r="AZ134" t="s">
        <v>56</v>
      </c>
      <c r="BB134" t="s">
        <v>58</v>
      </c>
      <c r="BF134" t="s">
        <v>62</v>
      </c>
      <c r="BG134" t="s">
        <v>505</v>
      </c>
      <c r="BI134" t="s">
        <v>130</v>
      </c>
      <c r="BK134" t="s">
        <v>120</v>
      </c>
      <c r="BL134" t="s">
        <v>120</v>
      </c>
      <c r="BN134" t="s">
        <v>68</v>
      </c>
      <c r="BO134" t="s">
        <v>69</v>
      </c>
      <c r="BW134" t="s">
        <v>76</v>
      </c>
      <c r="BY134" t="s">
        <v>114</v>
      </c>
      <c r="CA134" t="s">
        <v>115</v>
      </c>
      <c r="CC134" t="s">
        <v>79</v>
      </c>
      <c r="CJ134" t="s">
        <v>105</v>
      </c>
      <c r="CL134" t="s">
        <v>132</v>
      </c>
      <c r="CM134" t="s">
        <v>152</v>
      </c>
      <c r="CO134" t="s">
        <v>108</v>
      </c>
    </row>
    <row r="135" spans="1:93" x14ac:dyDescent="0.2">
      <c r="A135">
        <v>2206</v>
      </c>
      <c r="B135">
        <v>11130760588</v>
      </c>
      <c r="C135" t="s">
        <v>12</v>
      </c>
      <c r="F135" t="s">
        <v>15</v>
      </c>
      <c r="H135" t="s">
        <v>506</v>
      </c>
      <c r="J135" t="s">
        <v>403</v>
      </c>
      <c r="M135" t="s">
        <v>148</v>
      </c>
      <c r="P135" t="s">
        <v>94</v>
      </c>
      <c r="Q135" t="s">
        <v>94</v>
      </c>
      <c r="R135" t="s">
        <v>94</v>
      </c>
      <c r="S135" t="s">
        <v>94</v>
      </c>
      <c r="T135" t="s">
        <v>96</v>
      </c>
      <c r="U135" t="s">
        <v>94</v>
      </c>
      <c r="V135" t="s">
        <v>96</v>
      </c>
      <c r="W135" t="s">
        <v>94</v>
      </c>
      <c r="X135" t="s">
        <v>94</v>
      </c>
      <c r="Y135" t="s">
        <v>96</v>
      </c>
      <c r="Z135" t="s">
        <v>95</v>
      </c>
      <c r="AA135" t="s">
        <v>96</v>
      </c>
      <c r="AB135" t="s">
        <v>96</v>
      </c>
      <c r="AC135" t="s">
        <v>96</v>
      </c>
      <c r="AD135" t="s">
        <v>96</v>
      </c>
      <c r="AE135" t="s">
        <v>94</v>
      </c>
      <c r="AF135" t="s">
        <v>94</v>
      </c>
      <c r="AG135" t="s">
        <v>94</v>
      </c>
      <c r="AH135" t="s">
        <v>94</v>
      </c>
      <c r="AI135" t="s">
        <v>95</v>
      </c>
      <c r="AJ135" t="s">
        <v>507</v>
      </c>
      <c r="AK135" t="s">
        <v>508</v>
      </c>
      <c r="AN135" t="s">
        <v>44</v>
      </c>
      <c r="AO135" t="s">
        <v>45</v>
      </c>
      <c r="AP135" t="s">
        <v>46</v>
      </c>
      <c r="AV135" t="s">
        <v>52</v>
      </c>
      <c r="AZ135" t="s">
        <v>56</v>
      </c>
      <c r="BI135" t="s">
        <v>101</v>
      </c>
      <c r="BK135" t="s">
        <v>151</v>
      </c>
      <c r="BL135" t="s">
        <v>102</v>
      </c>
      <c r="BM135" t="s">
        <v>67</v>
      </c>
      <c r="BO135" t="s">
        <v>69</v>
      </c>
      <c r="BY135" t="s">
        <v>131</v>
      </c>
      <c r="CA135" t="s">
        <v>104</v>
      </c>
      <c r="CC135" t="s">
        <v>79</v>
      </c>
      <c r="CJ135" t="s">
        <v>105</v>
      </c>
      <c r="CL135" t="s">
        <v>172</v>
      </c>
      <c r="CO135" t="s">
        <v>172</v>
      </c>
    </row>
    <row r="136" spans="1:93" x14ac:dyDescent="0.2">
      <c r="A136">
        <v>2202</v>
      </c>
      <c r="B136">
        <v>11130572233</v>
      </c>
      <c r="C136" t="s">
        <v>12</v>
      </c>
      <c r="D136" t="s">
        <v>13</v>
      </c>
      <c r="F136" t="s">
        <v>15</v>
      </c>
      <c r="J136" t="s">
        <v>403</v>
      </c>
      <c r="M136" t="s">
        <v>134</v>
      </c>
      <c r="P136" t="s">
        <v>94</v>
      </c>
      <c r="Q136" t="s">
        <v>96</v>
      </c>
      <c r="R136" t="s">
        <v>96</v>
      </c>
      <c r="S136" t="s">
        <v>94</v>
      </c>
      <c r="T136" t="s">
        <v>96</v>
      </c>
      <c r="U136" t="s">
        <v>96</v>
      </c>
      <c r="V136" t="s">
        <v>96</v>
      </c>
      <c r="W136" t="s">
        <v>95</v>
      </c>
      <c r="X136" t="s">
        <v>96</v>
      </c>
      <c r="Y136" t="s">
        <v>96</v>
      </c>
      <c r="Z136" t="s">
        <v>95</v>
      </c>
      <c r="AA136" t="s">
        <v>96</v>
      </c>
      <c r="AB136" t="s">
        <v>96</v>
      </c>
      <c r="AC136" t="s">
        <v>95</v>
      </c>
      <c r="AD136" t="s">
        <v>95</v>
      </c>
      <c r="AE136" t="s">
        <v>95</v>
      </c>
      <c r="AF136" t="s">
        <v>96</v>
      </c>
      <c r="AG136" t="s">
        <v>95</v>
      </c>
      <c r="AH136" t="s">
        <v>95</v>
      </c>
      <c r="AI136" t="s">
        <v>97</v>
      </c>
      <c r="AJ136" t="s">
        <v>509</v>
      </c>
      <c r="AK136" t="s">
        <v>510</v>
      </c>
      <c r="AP136" t="s">
        <v>46</v>
      </c>
      <c r="AQ136" t="s">
        <v>47</v>
      </c>
      <c r="BG136" t="s">
        <v>511</v>
      </c>
      <c r="BI136" t="s">
        <v>113</v>
      </c>
      <c r="BK136" t="s">
        <v>120</v>
      </c>
      <c r="BL136" t="s">
        <v>151</v>
      </c>
      <c r="BM136" t="s">
        <v>67</v>
      </c>
      <c r="BN136" t="s">
        <v>68</v>
      </c>
      <c r="BT136" t="s">
        <v>74</v>
      </c>
      <c r="BY136" t="s">
        <v>121</v>
      </c>
      <c r="CA136" t="s">
        <v>115</v>
      </c>
      <c r="CC136" t="s">
        <v>79</v>
      </c>
      <c r="CJ136" t="s">
        <v>116</v>
      </c>
      <c r="CL136" t="s">
        <v>106</v>
      </c>
      <c r="CM136" t="s">
        <v>455</v>
      </c>
      <c r="CO136" t="s">
        <v>133</v>
      </c>
    </row>
    <row r="137" spans="1:93" x14ac:dyDescent="0.2">
      <c r="A137">
        <v>2200</v>
      </c>
      <c r="B137">
        <v>11130441473</v>
      </c>
      <c r="C137" t="s">
        <v>12</v>
      </c>
      <c r="D137" t="s">
        <v>13</v>
      </c>
      <c r="F137" t="s">
        <v>15</v>
      </c>
      <c r="J137" t="s">
        <v>403</v>
      </c>
      <c r="M137" t="s">
        <v>134</v>
      </c>
      <c r="P137" t="s">
        <v>94</v>
      </c>
      <c r="Q137" t="s">
        <v>96</v>
      </c>
      <c r="R137" t="s">
        <v>94</v>
      </c>
      <c r="S137" t="s">
        <v>94</v>
      </c>
      <c r="T137" t="s">
        <v>94</v>
      </c>
      <c r="U137" t="s">
        <v>96</v>
      </c>
      <c r="V137" t="s">
        <v>94</v>
      </c>
      <c r="W137" t="s">
        <v>96</v>
      </c>
      <c r="X137" t="s">
        <v>96</v>
      </c>
      <c r="Y137" t="s">
        <v>94</v>
      </c>
      <c r="Z137" t="s">
        <v>96</v>
      </c>
      <c r="AA137" t="s">
        <v>94</v>
      </c>
      <c r="AB137" t="s">
        <v>94</v>
      </c>
      <c r="AC137" t="s">
        <v>96</v>
      </c>
      <c r="AD137" t="s">
        <v>94</v>
      </c>
      <c r="AE137" t="s">
        <v>96</v>
      </c>
      <c r="AF137" t="s">
        <v>94</v>
      </c>
      <c r="AG137" t="s">
        <v>95</v>
      </c>
      <c r="AH137" t="s">
        <v>96</v>
      </c>
      <c r="AI137" t="s">
        <v>97</v>
      </c>
      <c r="AJ137" t="s">
        <v>512</v>
      </c>
      <c r="AK137" t="s">
        <v>513</v>
      </c>
      <c r="AM137" t="s">
        <v>43</v>
      </c>
      <c r="AR137" t="s">
        <v>48</v>
      </c>
      <c r="AS137" t="s">
        <v>49</v>
      </c>
      <c r="AV137" t="s">
        <v>52</v>
      </c>
      <c r="BE137" t="s">
        <v>61</v>
      </c>
      <c r="BG137" t="s">
        <v>514</v>
      </c>
      <c r="BI137" t="s">
        <v>130</v>
      </c>
      <c r="BK137" t="s">
        <v>102</v>
      </c>
      <c r="BL137" t="s">
        <v>120</v>
      </c>
      <c r="BM137" t="s">
        <v>67</v>
      </c>
      <c r="BN137" t="s">
        <v>68</v>
      </c>
      <c r="BP137" t="s">
        <v>70</v>
      </c>
      <c r="BQ137" t="s">
        <v>71</v>
      </c>
      <c r="BS137" t="s">
        <v>73</v>
      </c>
      <c r="BY137" t="s">
        <v>103</v>
      </c>
      <c r="CA137" t="s">
        <v>104</v>
      </c>
      <c r="CC137" t="s">
        <v>79</v>
      </c>
      <c r="CJ137" t="s">
        <v>116</v>
      </c>
      <c r="CL137" t="s">
        <v>132</v>
      </c>
      <c r="CM137" t="s">
        <v>515</v>
      </c>
      <c r="CO137" t="s">
        <v>108</v>
      </c>
    </row>
    <row r="138" spans="1:93" x14ac:dyDescent="0.2">
      <c r="A138">
        <v>2196</v>
      </c>
      <c r="B138">
        <v>11130409743</v>
      </c>
      <c r="C138" t="s">
        <v>12</v>
      </c>
      <c r="D138" t="s">
        <v>13</v>
      </c>
      <c r="J138" t="s">
        <v>403</v>
      </c>
      <c r="M138" t="s">
        <v>134</v>
      </c>
      <c r="P138" t="s">
        <v>94</v>
      </c>
      <c r="Q138" t="s">
        <v>94</v>
      </c>
      <c r="R138" t="s">
        <v>94</v>
      </c>
      <c r="S138" t="s">
        <v>96</v>
      </c>
      <c r="T138" t="s">
        <v>94</v>
      </c>
      <c r="U138" t="s">
        <v>96</v>
      </c>
      <c r="V138" t="s">
        <v>95</v>
      </c>
      <c r="W138" t="s">
        <v>94</v>
      </c>
      <c r="X138" t="s">
        <v>95</v>
      </c>
      <c r="Y138" t="s">
        <v>94</v>
      </c>
      <c r="Z138" t="s">
        <v>96</v>
      </c>
      <c r="AA138" t="s">
        <v>95</v>
      </c>
      <c r="AB138" t="s">
        <v>96</v>
      </c>
      <c r="AC138" t="s">
        <v>97</v>
      </c>
      <c r="AD138" t="s">
        <v>188</v>
      </c>
      <c r="AE138" t="s">
        <v>96</v>
      </c>
      <c r="AF138" t="s">
        <v>95</v>
      </c>
      <c r="AG138" t="s">
        <v>95</v>
      </c>
      <c r="AH138" t="s">
        <v>95</v>
      </c>
      <c r="AI138" t="s">
        <v>97</v>
      </c>
      <c r="AO138" t="s">
        <v>45</v>
      </c>
      <c r="AP138" t="s">
        <v>46</v>
      </c>
      <c r="AY138" t="s">
        <v>55</v>
      </c>
      <c r="BI138" t="s">
        <v>130</v>
      </c>
      <c r="BK138" t="s">
        <v>102</v>
      </c>
      <c r="BL138" t="s">
        <v>102</v>
      </c>
      <c r="BM138" t="s">
        <v>67</v>
      </c>
      <c r="BS138" t="s">
        <v>73</v>
      </c>
      <c r="BY138" t="s">
        <v>126</v>
      </c>
      <c r="CA138" t="s">
        <v>104</v>
      </c>
      <c r="CC138" t="s">
        <v>79</v>
      </c>
      <c r="CJ138" t="s">
        <v>127</v>
      </c>
      <c r="CL138" t="s">
        <v>106</v>
      </c>
      <c r="CM138" t="s">
        <v>337</v>
      </c>
      <c r="CO138" t="s">
        <v>108</v>
      </c>
    </row>
    <row r="139" spans="1:93" x14ac:dyDescent="0.2">
      <c r="A139">
        <v>2175</v>
      </c>
      <c r="B139">
        <v>11130270888</v>
      </c>
      <c r="C139" t="s">
        <v>12</v>
      </c>
      <c r="F139" t="s">
        <v>15</v>
      </c>
      <c r="J139" t="s">
        <v>403</v>
      </c>
      <c r="M139" t="s">
        <v>148</v>
      </c>
      <c r="P139" t="s">
        <v>94</v>
      </c>
      <c r="Q139" t="s">
        <v>94</v>
      </c>
      <c r="R139" t="s">
        <v>94</v>
      </c>
      <c r="S139" t="s">
        <v>94</v>
      </c>
      <c r="T139" t="s">
        <v>94</v>
      </c>
      <c r="U139" t="s">
        <v>94</v>
      </c>
      <c r="V139" t="s">
        <v>94</v>
      </c>
      <c r="W139" t="s">
        <v>94</v>
      </c>
      <c r="X139" t="s">
        <v>94</v>
      </c>
      <c r="Y139" t="s">
        <v>96</v>
      </c>
      <c r="Z139" t="s">
        <v>94</v>
      </c>
      <c r="AA139" t="s">
        <v>94</v>
      </c>
      <c r="AB139" t="s">
        <v>96</v>
      </c>
      <c r="AC139" t="s">
        <v>96</v>
      </c>
      <c r="AD139" t="s">
        <v>97</v>
      </c>
      <c r="AE139" t="s">
        <v>96</v>
      </c>
      <c r="AF139" t="s">
        <v>96</v>
      </c>
      <c r="AG139" t="s">
        <v>96</v>
      </c>
      <c r="AH139" t="s">
        <v>96</v>
      </c>
      <c r="AI139" t="s">
        <v>95</v>
      </c>
      <c r="AR139" t="s">
        <v>48</v>
      </c>
      <c r="AU139" t="s">
        <v>51</v>
      </c>
      <c r="AW139" t="s">
        <v>53</v>
      </c>
      <c r="BB139" t="s">
        <v>58</v>
      </c>
      <c r="BE139" t="s">
        <v>61</v>
      </c>
      <c r="BI139" t="s">
        <v>130</v>
      </c>
      <c r="BK139" t="s">
        <v>102</v>
      </c>
      <c r="BL139" t="s">
        <v>120</v>
      </c>
      <c r="BM139" t="s">
        <v>67</v>
      </c>
      <c r="BN139" t="s">
        <v>68</v>
      </c>
      <c r="BO139" t="s">
        <v>69</v>
      </c>
      <c r="BY139" t="s">
        <v>135</v>
      </c>
      <c r="CA139" t="s">
        <v>104</v>
      </c>
      <c r="CC139" t="s">
        <v>79</v>
      </c>
      <c r="CJ139" t="s">
        <v>127</v>
      </c>
      <c r="CL139" t="s">
        <v>132</v>
      </c>
      <c r="CM139" t="s">
        <v>516</v>
      </c>
      <c r="CO139" t="s">
        <v>133</v>
      </c>
    </row>
    <row r="140" spans="1:93" x14ac:dyDescent="0.2">
      <c r="A140">
        <v>2164</v>
      </c>
      <c r="B140">
        <v>11130215126</v>
      </c>
      <c r="C140" t="s">
        <v>12</v>
      </c>
      <c r="D140" t="s">
        <v>13</v>
      </c>
      <c r="J140" t="s">
        <v>403</v>
      </c>
      <c r="M140" t="s">
        <v>134</v>
      </c>
      <c r="P140" t="s">
        <v>94</v>
      </c>
      <c r="Q140" t="s">
        <v>94</v>
      </c>
      <c r="R140" t="s">
        <v>94</v>
      </c>
      <c r="S140" t="s">
        <v>94</v>
      </c>
      <c r="T140" t="s">
        <v>96</v>
      </c>
      <c r="U140" t="s">
        <v>96</v>
      </c>
      <c r="V140" t="s">
        <v>94</v>
      </c>
      <c r="W140" t="s">
        <v>94</v>
      </c>
      <c r="X140" t="s">
        <v>96</v>
      </c>
      <c r="Y140" t="s">
        <v>94</v>
      </c>
      <c r="Z140" t="s">
        <v>94</v>
      </c>
      <c r="AA140" t="s">
        <v>94</v>
      </c>
      <c r="AB140" t="s">
        <v>96</v>
      </c>
      <c r="AC140" t="s">
        <v>96</v>
      </c>
      <c r="AD140" t="s">
        <v>96</v>
      </c>
      <c r="AE140" t="s">
        <v>96</v>
      </c>
      <c r="AF140" t="s">
        <v>94</v>
      </c>
      <c r="AG140" t="s">
        <v>96</v>
      </c>
      <c r="AH140" t="s">
        <v>95</v>
      </c>
      <c r="AI140" t="s">
        <v>95</v>
      </c>
      <c r="AJ140" t="s">
        <v>517</v>
      </c>
      <c r="AK140" t="s">
        <v>518</v>
      </c>
      <c r="AP140" t="s">
        <v>46</v>
      </c>
      <c r="BA140" t="s">
        <v>57</v>
      </c>
      <c r="BC140" t="s">
        <v>59</v>
      </c>
      <c r="BI140" t="s">
        <v>130</v>
      </c>
      <c r="BK140" t="s">
        <v>102</v>
      </c>
      <c r="BL140" t="s">
        <v>143</v>
      </c>
      <c r="BM140" t="s">
        <v>67</v>
      </c>
      <c r="BO140" t="s">
        <v>69</v>
      </c>
      <c r="BT140" t="s">
        <v>74</v>
      </c>
      <c r="BU140" t="s">
        <v>75</v>
      </c>
      <c r="BY140" t="s">
        <v>121</v>
      </c>
      <c r="CA140" t="s">
        <v>104</v>
      </c>
      <c r="CC140" t="s">
        <v>79</v>
      </c>
      <c r="CJ140" t="s">
        <v>127</v>
      </c>
      <c r="CL140" t="s">
        <v>132</v>
      </c>
      <c r="CM140" t="s">
        <v>519</v>
      </c>
      <c r="CO140" t="s">
        <v>133</v>
      </c>
    </row>
    <row r="141" spans="1:93" x14ac:dyDescent="0.2">
      <c r="A141">
        <v>2152</v>
      </c>
      <c r="B141">
        <v>11130096671</v>
      </c>
      <c r="C141" t="s">
        <v>12</v>
      </c>
      <c r="D141" t="s">
        <v>13</v>
      </c>
      <c r="F141" t="s">
        <v>15</v>
      </c>
      <c r="J141" t="s">
        <v>403</v>
      </c>
      <c r="M141" t="s">
        <v>134</v>
      </c>
      <c r="P141" t="s">
        <v>96</v>
      </c>
      <c r="Q141" t="s">
        <v>94</v>
      </c>
      <c r="R141" t="s">
        <v>96</v>
      </c>
      <c r="S141" t="s">
        <v>94</v>
      </c>
      <c r="T141" t="s">
        <v>96</v>
      </c>
      <c r="U141" t="s">
        <v>94</v>
      </c>
      <c r="V141" t="s">
        <v>96</v>
      </c>
      <c r="W141" t="s">
        <v>96</v>
      </c>
      <c r="X141" t="s">
        <v>96</v>
      </c>
      <c r="Y141" t="s">
        <v>96</v>
      </c>
      <c r="Z141" t="s">
        <v>97</v>
      </c>
      <c r="AA141" t="s">
        <v>95</v>
      </c>
      <c r="AB141" t="s">
        <v>96</v>
      </c>
      <c r="AC141" t="s">
        <v>96</v>
      </c>
      <c r="AD141" t="s">
        <v>188</v>
      </c>
      <c r="AE141" t="s">
        <v>95</v>
      </c>
      <c r="AF141" t="s">
        <v>95</v>
      </c>
      <c r="AG141" t="s">
        <v>96</v>
      </c>
      <c r="AH141" t="s">
        <v>95</v>
      </c>
      <c r="AI141" t="s">
        <v>95</v>
      </c>
      <c r="AN141" t="s">
        <v>44</v>
      </c>
      <c r="AT141" t="s">
        <v>50</v>
      </c>
      <c r="AV141" t="s">
        <v>52</v>
      </c>
      <c r="AW141" t="s">
        <v>53</v>
      </c>
      <c r="BC141" t="s">
        <v>59</v>
      </c>
      <c r="BI141" t="s">
        <v>113</v>
      </c>
      <c r="BK141" t="s">
        <v>120</v>
      </c>
      <c r="BL141" t="s">
        <v>102</v>
      </c>
      <c r="BM141" t="s">
        <v>67</v>
      </c>
      <c r="BN141" t="s">
        <v>68</v>
      </c>
      <c r="BY141" t="s">
        <v>121</v>
      </c>
      <c r="CA141" t="s">
        <v>115</v>
      </c>
      <c r="CC141" t="s">
        <v>79</v>
      </c>
      <c r="CJ141" t="s">
        <v>105</v>
      </c>
      <c r="CL141" t="s">
        <v>106</v>
      </c>
      <c r="CO141" t="s">
        <v>133</v>
      </c>
    </row>
    <row r="142" spans="1:93" x14ac:dyDescent="0.2">
      <c r="A142">
        <v>2146</v>
      </c>
      <c r="B142">
        <v>11130034789</v>
      </c>
      <c r="C142" t="s">
        <v>12</v>
      </c>
      <c r="D142" t="s">
        <v>13</v>
      </c>
      <c r="F142" t="s">
        <v>15</v>
      </c>
      <c r="J142" t="s">
        <v>403</v>
      </c>
      <c r="M142" t="s">
        <v>148</v>
      </c>
      <c r="P142" t="s">
        <v>94</v>
      </c>
      <c r="Q142" t="s">
        <v>94</v>
      </c>
      <c r="R142" t="s">
        <v>94</v>
      </c>
      <c r="S142" t="s">
        <v>94</v>
      </c>
      <c r="T142" t="s">
        <v>96</v>
      </c>
      <c r="U142" t="s">
        <v>94</v>
      </c>
      <c r="V142" t="s">
        <v>94</v>
      </c>
      <c r="W142" t="s">
        <v>95</v>
      </c>
      <c r="X142" t="s">
        <v>94</v>
      </c>
      <c r="Y142" t="s">
        <v>96</v>
      </c>
      <c r="Z142" t="s">
        <v>96</v>
      </c>
      <c r="AA142" t="s">
        <v>96</v>
      </c>
      <c r="AB142" t="s">
        <v>94</v>
      </c>
      <c r="AC142" t="s">
        <v>96</v>
      </c>
      <c r="AD142" t="s">
        <v>95</v>
      </c>
      <c r="AE142" t="s">
        <v>96</v>
      </c>
      <c r="AF142" t="s">
        <v>96</v>
      </c>
      <c r="AG142" t="s">
        <v>95</v>
      </c>
      <c r="AH142" t="s">
        <v>95</v>
      </c>
      <c r="AI142" t="s">
        <v>95</v>
      </c>
      <c r="AQ142" t="s">
        <v>47</v>
      </c>
      <c r="AR142" t="s">
        <v>48</v>
      </c>
      <c r="AT142" t="s">
        <v>50</v>
      </c>
      <c r="BI142" t="s">
        <v>101</v>
      </c>
      <c r="BK142" t="s">
        <v>120</v>
      </c>
      <c r="BL142" t="s">
        <v>102</v>
      </c>
      <c r="BM142" t="s">
        <v>67</v>
      </c>
      <c r="BO142" t="s">
        <v>69</v>
      </c>
      <c r="BR142" t="s">
        <v>72</v>
      </c>
      <c r="BY142" t="s">
        <v>126</v>
      </c>
      <c r="CA142" t="s">
        <v>115</v>
      </c>
      <c r="CC142" t="s">
        <v>79</v>
      </c>
      <c r="CJ142" t="s">
        <v>127</v>
      </c>
      <c r="CL142" t="s">
        <v>132</v>
      </c>
      <c r="CM142" t="s">
        <v>311</v>
      </c>
      <c r="CO142" t="s">
        <v>108</v>
      </c>
    </row>
    <row r="143" spans="1:93" x14ac:dyDescent="0.2">
      <c r="A143">
        <v>2142</v>
      </c>
      <c r="B143">
        <v>11130003931</v>
      </c>
      <c r="C143" t="s">
        <v>12</v>
      </c>
      <c r="D143" t="s">
        <v>13</v>
      </c>
      <c r="J143" t="s">
        <v>403</v>
      </c>
      <c r="M143" t="s">
        <v>134</v>
      </c>
      <c r="P143" t="s">
        <v>94</v>
      </c>
      <c r="Q143" t="s">
        <v>97</v>
      </c>
      <c r="R143" t="s">
        <v>96</v>
      </c>
      <c r="S143" t="s">
        <v>96</v>
      </c>
      <c r="T143" t="s">
        <v>96</v>
      </c>
      <c r="U143" t="s">
        <v>94</v>
      </c>
      <c r="V143" t="s">
        <v>96</v>
      </c>
      <c r="W143" t="s">
        <v>97</v>
      </c>
      <c r="X143" t="s">
        <v>95</v>
      </c>
      <c r="Y143" t="s">
        <v>96</v>
      </c>
      <c r="Z143" t="s">
        <v>97</v>
      </c>
      <c r="AA143" t="s">
        <v>94</v>
      </c>
      <c r="AB143" t="s">
        <v>94</v>
      </c>
      <c r="AC143" t="s">
        <v>188</v>
      </c>
      <c r="AD143" t="s">
        <v>188</v>
      </c>
      <c r="AE143" t="s">
        <v>95</v>
      </c>
      <c r="AF143" t="s">
        <v>95</v>
      </c>
      <c r="AG143" t="s">
        <v>95</v>
      </c>
      <c r="AH143" t="s">
        <v>97</v>
      </c>
      <c r="AI143" t="s">
        <v>188</v>
      </c>
      <c r="AJ143" t="s">
        <v>520</v>
      </c>
      <c r="AK143" t="s">
        <v>521</v>
      </c>
      <c r="AN143" t="s">
        <v>44</v>
      </c>
      <c r="BC143" t="s">
        <v>59</v>
      </c>
      <c r="BE143" t="s">
        <v>61</v>
      </c>
      <c r="BG143" t="s">
        <v>522</v>
      </c>
      <c r="BI143" t="s">
        <v>130</v>
      </c>
      <c r="BK143" t="s">
        <v>143</v>
      </c>
      <c r="BL143" t="s">
        <v>120</v>
      </c>
      <c r="BM143" t="s">
        <v>67</v>
      </c>
      <c r="BY143" t="s">
        <v>126</v>
      </c>
      <c r="CA143" t="s">
        <v>104</v>
      </c>
      <c r="CC143" t="s">
        <v>79</v>
      </c>
      <c r="CJ143" t="s">
        <v>105</v>
      </c>
      <c r="CL143" t="s">
        <v>106</v>
      </c>
      <c r="CO143" t="s">
        <v>108</v>
      </c>
    </row>
    <row r="144" spans="1:93" x14ac:dyDescent="0.2">
      <c r="A144">
        <v>2118</v>
      </c>
      <c r="B144">
        <v>11129724435</v>
      </c>
      <c r="C144" t="s">
        <v>12</v>
      </c>
      <c r="D144" t="s">
        <v>13</v>
      </c>
      <c r="F144" t="s">
        <v>15</v>
      </c>
      <c r="J144" t="s">
        <v>403</v>
      </c>
      <c r="M144" t="s">
        <v>118</v>
      </c>
      <c r="P144" t="s">
        <v>94</v>
      </c>
      <c r="Q144" t="s">
        <v>94</v>
      </c>
      <c r="R144" t="s">
        <v>96</v>
      </c>
      <c r="S144" t="s">
        <v>94</v>
      </c>
      <c r="T144" t="s">
        <v>96</v>
      </c>
      <c r="U144" t="s">
        <v>96</v>
      </c>
      <c r="V144" t="s">
        <v>96</v>
      </c>
      <c r="W144" t="s">
        <v>96</v>
      </c>
      <c r="X144" t="s">
        <v>94</v>
      </c>
      <c r="Y144" t="s">
        <v>96</v>
      </c>
      <c r="Z144" t="s">
        <v>95</v>
      </c>
      <c r="AA144" t="s">
        <v>96</v>
      </c>
      <c r="AB144" t="s">
        <v>96</v>
      </c>
      <c r="AC144" t="s">
        <v>95</v>
      </c>
      <c r="AD144" t="s">
        <v>95</v>
      </c>
      <c r="AE144" t="s">
        <v>96</v>
      </c>
      <c r="AF144" t="s">
        <v>95</v>
      </c>
      <c r="AG144" t="s">
        <v>95</v>
      </c>
      <c r="AH144" t="s">
        <v>96</v>
      </c>
      <c r="AI144" t="s">
        <v>97</v>
      </c>
      <c r="AJ144" t="s">
        <v>523</v>
      </c>
      <c r="AK144" t="s">
        <v>524</v>
      </c>
      <c r="AP144" t="s">
        <v>46</v>
      </c>
      <c r="AQ144" t="s">
        <v>47</v>
      </c>
      <c r="AV144" t="s">
        <v>52</v>
      </c>
      <c r="AZ144" t="s">
        <v>56</v>
      </c>
      <c r="BD144" t="s">
        <v>60</v>
      </c>
      <c r="BI144" t="s">
        <v>113</v>
      </c>
      <c r="BK144" t="s">
        <v>120</v>
      </c>
      <c r="BL144" t="s">
        <v>102</v>
      </c>
      <c r="BO144" t="s">
        <v>69</v>
      </c>
      <c r="BS144" t="s">
        <v>73</v>
      </c>
      <c r="BU144" t="s">
        <v>75</v>
      </c>
      <c r="BY144" t="s">
        <v>126</v>
      </c>
      <c r="CA144" t="s">
        <v>104</v>
      </c>
      <c r="CC144" t="s">
        <v>79</v>
      </c>
      <c r="CJ144" t="s">
        <v>171</v>
      </c>
      <c r="CL144" t="s">
        <v>106</v>
      </c>
      <c r="CM144" t="s">
        <v>525</v>
      </c>
      <c r="CO144" t="s">
        <v>133</v>
      </c>
    </row>
    <row r="145" spans="1:93" x14ac:dyDescent="0.2">
      <c r="A145">
        <v>2107</v>
      </c>
      <c r="B145">
        <v>11129638898</v>
      </c>
      <c r="C145" t="s">
        <v>12</v>
      </c>
      <c r="F145" t="s">
        <v>15</v>
      </c>
      <c r="J145" t="s">
        <v>403</v>
      </c>
      <c r="M145" t="s">
        <v>109</v>
      </c>
      <c r="P145" t="s">
        <v>94</v>
      </c>
      <c r="Q145" t="s">
        <v>94</v>
      </c>
      <c r="R145" t="s">
        <v>94</v>
      </c>
      <c r="S145" t="s">
        <v>94</v>
      </c>
      <c r="T145" t="s">
        <v>94</v>
      </c>
      <c r="U145" t="s">
        <v>94</v>
      </c>
      <c r="V145" t="s">
        <v>96</v>
      </c>
      <c r="W145" t="s">
        <v>96</v>
      </c>
      <c r="X145" t="s">
        <v>95</v>
      </c>
      <c r="Y145" t="s">
        <v>96</v>
      </c>
      <c r="Z145" t="s">
        <v>96</v>
      </c>
      <c r="AA145" t="s">
        <v>97</v>
      </c>
      <c r="AB145" t="s">
        <v>96</v>
      </c>
      <c r="AC145" t="s">
        <v>96</v>
      </c>
      <c r="AD145" t="s">
        <v>95</v>
      </c>
      <c r="AE145" t="s">
        <v>96</v>
      </c>
      <c r="AF145" t="s">
        <v>95</v>
      </c>
      <c r="AG145" t="s">
        <v>97</v>
      </c>
      <c r="AH145" t="s">
        <v>95</v>
      </c>
      <c r="AI145" t="s">
        <v>97</v>
      </c>
      <c r="AJ145" t="s">
        <v>526</v>
      </c>
      <c r="AM145" t="s">
        <v>43</v>
      </c>
      <c r="AN145" t="s">
        <v>44</v>
      </c>
      <c r="AZ145" t="s">
        <v>56</v>
      </c>
      <c r="BI145" t="s">
        <v>113</v>
      </c>
      <c r="BK145" t="s">
        <v>120</v>
      </c>
      <c r="BL145" t="s">
        <v>102</v>
      </c>
      <c r="BM145" t="s">
        <v>67</v>
      </c>
      <c r="BY145" t="s">
        <v>126</v>
      </c>
      <c r="CA145" t="s">
        <v>104</v>
      </c>
      <c r="CC145" t="s">
        <v>79</v>
      </c>
      <c r="CJ145" t="s">
        <v>127</v>
      </c>
      <c r="CL145" t="s">
        <v>106</v>
      </c>
      <c r="CM145" t="s">
        <v>527</v>
      </c>
      <c r="CO145" t="s">
        <v>108</v>
      </c>
    </row>
    <row r="146" spans="1:93" x14ac:dyDescent="0.2">
      <c r="A146">
        <v>2007</v>
      </c>
      <c r="B146">
        <v>11128481659</v>
      </c>
      <c r="C146" t="s">
        <v>12</v>
      </c>
      <c r="F146" t="s">
        <v>15</v>
      </c>
      <c r="J146" t="s">
        <v>403</v>
      </c>
      <c r="M146" t="s">
        <v>118</v>
      </c>
      <c r="P146" t="s">
        <v>96</v>
      </c>
      <c r="Q146" t="s">
        <v>96</v>
      </c>
      <c r="R146" t="s">
        <v>94</v>
      </c>
      <c r="S146" t="s">
        <v>96</v>
      </c>
      <c r="T146" t="s">
        <v>95</v>
      </c>
      <c r="U146" t="s">
        <v>96</v>
      </c>
      <c r="V146" t="s">
        <v>96</v>
      </c>
      <c r="W146" t="s">
        <v>95</v>
      </c>
      <c r="X146" t="s">
        <v>96</v>
      </c>
      <c r="Y146" t="s">
        <v>96</v>
      </c>
      <c r="Z146" t="s">
        <v>96</v>
      </c>
      <c r="AA146" t="s">
        <v>95</v>
      </c>
      <c r="AB146" t="s">
        <v>95</v>
      </c>
      <c r="AC146" t="s">
        <v>96</v>
      </c>
      <c r="AD146" t="s">
        <v>97</v>
      </c>
      <c r="AE146" t="s">
        <v>95</v>
      </c>
      <c r="AF146" t="s">
        <v>95</v>
      </c>
      <c r="AG146" t="s">
        <v>96</v>
      </c>
      <c r="AH146" t="s">
        <v>96</v>
      </c>
      <c r="AI146" t="s">
        <v>95</v>
      </c>
      <c r="AJ146" t="s">
        <v>528</v>
      </c>
      <c r="AN146" t="s">
        <v>44</v>
      </c>
      <c r="AP146" t="s">
        <v>46</v>
      </c>
      <c r="AQ146" t="s">
        <v>47</v>
      </c>
      <c r="BA146" t="s">
        <v>57</v>
      </c>
      <c r="BE146" t="s">
        <v>61</v>
      </c>
      <c r="BI146" t="s">
        <v>113</v>
      </c>
      <c r="BK146" t="s">
        <v>143</v>
      </c>
      <c r="BL146" t="s">
        <v>120</v>
      </c>
      <c r="BN146" t="s">
        <v>68</v>
      </c>
      <c r="BQ146" t="s">
        <v>71</v>
      </c>
      <c r="BY146" t="s">
        <v>126</v>
      </c>
      <c r="CA146" t="s">
        <v>104</v>
      </c>
      <c r="CC146" t="s">
        <v>79</v>
      </c>
      <c r="CJ146" t="s">
        <v>127</v>
      </c>
      <c r="CL146" t="s">
        <v>106</v>
      </c>
      <c r="CO146" t="s">
        <v>108</v>
      </c>
    </row>
    <row r="147" spans="1:93" x14ac:dyDescent="0.2">
      <c r="A147">
        <v>1991</v>
      </c>
      <c r="B147">
        <v>11128297023</v>
      </c>
      <c r="C147" t="s">
        <v>12</v>
      </c>
      <c r="D147" t="s">
        <v>13</v>
      </c>
      <c r="F147" t="s">
        <v>15</v>
      </c>
      <c r="J147" t="s">
        <v>403</v>
      </c>
      <c r="M147" t="s">
        <v>134</v>
      </c>
      <c r="P147" t="s">
        <v>96</v>
      </c>
      <c r="Q147" t="s">
        <v>94</v>
      </c>
      <c r="R147" t="s">
        <v>96</v>
      </c>
      <c r="S147" t="s">
        <v>94</v>
      </c>
      <c r="T147" t="s">
        <v>94</v>
      </c>
      <c r="U147" t="s">
        <v>96</v>
      </c>
      <c r="V147" t="s">
        <v>94</v>
      </c>
      <c r="W147" t="s">
        <v>95</v>
      </c>
      <c r="X147" t="s">
        <v>96</v>
      </c>
      <c r="Y147" t="s">
        <v>94</v>
      </c>
      <c r="Z147" t="s">
        <v>94</v>
      </c>
      <c r="AA147" t="s">
        <v>96</v>
      </c>
      <c r="AB147" t="s">
        <v>95</v>
      </c>
      <c r="AC147" t="s">
        <v>95</v>
      </c>
      <c r="AD147" t="s">
        <v>97</v>
      </c>
      <c r="AE147" t="s">
        <v>96</v>
      </c>
      <c r="AF147" t="s">
        <v>95</v>
      </c>
      <c r="AG147" t="s">
        <v>95</v>
      </c>
      <c r="AH147" t="s">
        <v>95</v>
      </c>
      <c r="AI147" t="s">
        <v>97</v>
      </c>
      <c r="AJ147" t="s">
        <v>529</v>
      </c>
      <c r="AK147" t="s">
        <v>530</v>
      </c>
      <c r="AN147" t="s">
        <v>44</v>
      </c>
      <c r="AR147" t="s">
        <v>48</v>
      </c>
      <c r="BI147" t="s">
        <v>192</v>
      </c>
      <c r="BK147" t="s">
        <v>102</v>
      </c>
      <c r="BL147" t="s">
        <v>102</v>
      </c>
      <c r="BM147" t="s">
        <v>67</v>
      </c>
      <c r="BO147" t="s">
        <v>69</v>
      </c>
      <c r="BR147" t="s">
        <v>72</v>
      </c>
      <c r="BY147" t="s">
        <v>121</v>
      </c>
      <c r="CA147" t="s">
        <v>104</v>
      </c>
      <c r="CC147" t="s">
        <v>79</v>
      </c>
      <c r="CJ147" t="s">
        <v>105</v>
      </c>
      <c r="CL147" t="s">
        <v>106</v>
      </c>
      <c r="CM147" t="s">
        <v>531</v>
      </c>
      <c r="CO147" t="s">
        <v>133</v>
      </c>
    </row>
    <row r="148" spans="1:93" x14ac:dyDescent="0.2">
      <c r="A148">
        <v>1882</v>
      </c>
      <c r="B148">
        <v>11127110448</v>
      </c>
      <c r="C148" t="s">
        <v>12</v>
      </c>
      <c r="D148" t="s">
        <v>13</v>
      </c>
      <c r="F148" t="s">
        <v>15</v>
      </c>
      <c r="H148" t="s">
        <v>532</v>
      </c>
      <c r="J148" t="s">
        <v>403</v>
      </c>
      <c r="M148" t="s">
        <v>148</v>
      </c>
      <c r="P148" t="s">
        <v>94</v>
      </c>
      <c r="Q148" t="s">
        <v>94</v>
      </c>
      <c r="R148" t="s">
        <v>94</v>
      </c>
      <c r="S148" t="s">
        <v>94</v>
      </c>
      <c r="T148" t="s">
        <v>94</v>
      </c>
      <c r="U148" t="s">
        <v>94</v>
      </c>
      <c r="V148" t="s">
        <v>95</v>
      </c>
      <c r="W148" t="s">
        <v>94</v>
      </c>
      <c r="X148" t="s">
        <v>94</v>
      </c>
      <c r="Y148" t="s">
        <v>95</v>
      </c>
      <c r="Z148" t="s">
        <v>94</v>
      </c>
      <c r="AA148" t="s">
        <v>94</v>
      </c>
      <c r="AB148" t="s">
        <v>94</v>
      </c>
      <c r="AC148" t="s">
        <v>94</v>
      </c>
      <c r="AD148" t="s">
        <v>95</v>
      </c>
      <c r="AE148" t="s">
        <v>96</v>
      </c>
      <c r="AF148" t="s">
        <v>95</v>
      </c>
      <c r="AG148" t="s">
        <v>94</v>
      </c>
      <c r="AH148" t="s">
        <v>95</v>
      </c>
      <c r="AI148" t="s">
        <v>97</v>
      </c>
      <c r="AJ148" t="s">
        <v>533</v>
      </c>
      <c r="AK148" t="s">
        <v>534</v>
      </c>
      <c r="AN148" t="s">
        <v>44</v>
      </c>
      <c r="AP148" t="s">
        <v>46</v>
      </c>
      <c r="BG148" t="s">
        <v>535</v>
      </c>
      <c r="BI148" t="s">
        <v>130</v>
      </c>
      <c r="BK148" t="s">
        <v>120</v>
      </c>
      <c r="BL148" t="s">
        <v>120</v>
      </c>
      <c r="BM148" t="s">
        <v>67</v>
      </c>
      <c r="BP148" t="s">
        <v>70</v>
      </c>
      <c r="BY148" t="s">
        <v>103</v>
      </c>
      <c r="CA148" t="s">
        <v>104</v>
      </c>
      <c r="CC148" t="s">
        <v>79</v>
      </c>
      <c r="CJ148" t="s">
        <v>105</v>
      </c>
      <c r="CL148" t="s">
        <v>106</v>
      </c>
      <c r="CM148" t="s">
        <v>290</v>
      </c>
      <c r="CO148" t="s">
        <v>108</v>
      </c>
    </row>
    <row r="149" spans="1:93" x14ac:dyDescent="0.2">
      <c r="A149">
        <v>1878</v>
      </c>
      <c r="B149">
        <v>11127091871</v>
      </c>
      <c r="C149" t="s">
        <v>12</v>
      </c>
      <c r="D149" t="s">
        <v>13</v>
      </c>
      <c r="F149" t="s">
        <v>15</v>
      </c>
      <c r="J149" t="s">
        <v>403</v>
      </c>
      <c r="M149" t="s">
        <v>93</v>
      </c>
      <c r="P149" t="s">
        <v>94</v>
      </c>
      <c r="Q149" t="s">
        <v>94</v>
      </c>
      <c r="R149" t="s">
        <v>94</v>
      </c>
      <c r="S149" t="s">
        <v>94</v>
      </c>
      <c r="T149" t="s">
        <v>94</v>
      </c>
      <c r="U149" t="s">
        <v>94</v>
      </c>
      <c r="V149" t="s">
        <v>94</v>
      </c>
      <c r="W149" t="s">
        <v>94</v>
      </c>
      <c r="X149" t="s">
        <v>94</v>
      </c>
      <c r="Y149" t="s">
        <v>94</v>
      </c>
      <c r="Z149" t="s">
        <v>94</v>
      </c>
      <c r="AA149" t="s">
        <v>94</v>
      </c>
      <c r="AB149" t="s">
        <v>94</v>
      </c>
      <c r="AC149" t="s">
        <v>94</v>
      </c>
      <c r="AD149" t="s">
        <v>94</v>
      </c>
      <c r="AE149" t="s">
        <v>94</v>
      </c>
      <c r="AF149" t="s">
        <v>94</v>
      </c>
      <c r="AG149" t="s">
        <v>94</v>
      </c>
      <c r="AH149" t="s">
        <v>94</v>
      </c>
      <c r="AI149" t="s">
        <v>95</v>
      </c>
      <c r="AJ149" t="s">
        <v>536</v>
      </c>
      <c r="AK149" t="s">
        <v>537</v>
      </c>
      <c r="AS149" t="s">
        <v>49</v>
      </c>
      <c r="AU149" t="s">
        <v>51</v>
      </c>
      <c r="AY149" t="s">
        <v>55</v>
      </c>
      <c r="BA149" t="s">
        <v>57</v>
      </c>
      <c r="BF149" t="s">
        <v>62</v>
      </c>
      <c r="BI149" t="s">
        <v>101</v>
      </c>
      <c r="BK149" t="s">
        <v>151</v>
      </c>
      <c r="BL149" t="s">
        <v>120</v>
      </c>
      <c r="BM149" t="s">
        <v>67</v>
      </c>
      <c r="BN149" t="s">
        <v>68</v>
      </c>
      <c r="BO149" t="s">
        <v>69</v>
      </c>
      <c r="BY149" t="s">
        <v>135</v>
      </c>
      <c r="CA149" t="s">
        <v>104</v>
      </c>
      <c r="CC149" t="s">
        <v>79</v>
      </c>
      <c r="CJ149" t="s">
        <v>116</v>
      </c>
      <c r="CL149" t="s">
        <v>132</v>
      </c>
      <c r="CM149" t="s">
        <v>538</v>
      </c>
      <c r="CO149" t="s">
        <v>133</v>
      </c>
    </row>
    <row r="150" spans="1:93" x14ac:dyDescent="0.2">
      <c r="A150">
        <v>1866</v>
      </c>
      <c r="B150">
        <v>11127010984</v>
      </c>
      <c r="C150" t="s">
        <v>12</v>
      </c>
      <c r="D150" t="s">
        <v>13</v>
      </c>
      <c r="J150" t="s">
        <v>403</v>
      </c>
      <c r="M150" t="s">
        <v>134</v>
      </c>
      <c r="P150" t="s">
        <v>94</v>
      </c>
      <c r="Q150" t="s">
        <v>94</v>
      </c>
      <c r="R150" t="s">
        <v>94</v>
      </c>
      <c r="S150" t="s">
        <v>94</v>
      </c>
      <c r="T150" t="s">
        <v>94</v>
      </c>
      <c r="U150" t="s">
        <v>96</v>
      </c>
      <c r="V150" t="s">
        <v>94</v>
      </c>
      <c r="W150" t="s">
        <v>96</v>
      </c>
      <c r="X150" t="s">
        <v>94</v>
      </c>
      <c r="Y150" t="s">
        <v>94</v>
      </c>
      <c r="Z150" t="s">
        <v>96</v>
      </c>
      <c r="AA150" t="s">
        <v>94</v>
      </c>
      <c r="AB150" t="s">
        <v>94</v>
      </c>
      <c r="AC150" t="s">
        <v>96</v>
      </c>
      <c r="AD150" t="s">
        <v>96</v>
      </c>
      <c r="AE150" t="s">
        <v>96</v>
      </c>
      <c r="AF150" t="s">
        <v>94</v>
      </c>
      <c r="AG150" t="s">
        <v>96</v>
      </c>
      <c r="AH150" t="s">
        <v>96</v>
      </c>
      <c r="AI150" t="s">
        <v>95</v>
      </c>
      <c r="AJ150" t="s">
        <v>539</v>
      </c>
      <c r="AK150" t="s">
        <v>540</v>
      </c>
      <c r="AP150" t="s">
        <v>46</v>
      </c>
      <c r="AQ150" t="s">
        <v>47</v>
      </c>
      <c r="AV150" t="s">
        <v>52</v>
      </c>
      <c r="BA150" t="s">
        <v>57</v>
      </c>
      <c r="BC150" t="s">
        <v>59</v>
      </c>
      <c r="BG150" t="s">
        <v>541</v>
      </c>
      <c r="BI150" t="s">
        <v>113</v>
      </c>
      <c r="BK150" t="s">
        <v>120</v>
      </c>
      <c r="BL150" t="s">
        <v>120</v>
      </c>
      <c r="BM150" t="s">
        <v>67</v>
      </c>
      <c r="BN150" t="s">
        <v>68</v>
      </c>
      <c r="BP150" t="s">
        <v>70</v>
      </c>
      <c r="BQ150" t="s">
        <v>71</v>
      </c>
      <c r="BY150" t="s">
        <v>131</v>
      </c>
      <c r="CA150" t="s">
        <v>104</v>
      </c>
      <c r="CG150" t="s">
        <v>83</v>
      </c>
      <c r="CJ150" t="s">
        <v>127</v>
      </c>
      <c r="CL150" t="s">
        <v>172</v>
      </c>
      <c r="CM150" t="s">
        <v>542</v>
      </c>
      <c r="CO150" t="s">
        <v>108</v>
      </c>
    </row>
    <row r="151" spans="1:93" x14ac:dyDescent="0.2">
      <c r="A151">
        <v>1836</v>
      </c>
      <c r="B151">
        <v>11126832586</v>
      </c>
      <c r="C151" t="s">
        <v>12</v>
      </c>
      <c r="E151" t="s">
        <v>14</v>
      </c>
      <c r="J151" t="s">
        <v>403</v>
      </c>
      <c r="M151" t="s">
        <v>134</v>
      </c>
      <c r="P151" t="s">
        <v>94</v>
      </c>
      <c r="Q151" t="s">
        <v>94</v>
      </c>
      <c r="R151" t="s">
        <v>94</v>
      </c>
      <c r="S151" t="s">
        <v>94</v>
      </c>
      <c r="T151" t="s">
        <v>96</v>
      </c>
      <c r="U151" t="s">
        <v>94</v>
      </c>
      <c r="V151" t="s">
        <v>96</v>
      </c>
      <c r="W151" t="s">
        <v>96</v>
      </c>
      <c r="X151" t="s">
        <v>94</v>
      </c>
      <c r="Y151" t="s">
        <v>96</v>
      </c>
      <c r="Z151" t="s">
        <v>95</v>
      </c>
      <c r="AA151" t="s">
        <v>95</v>
      </c>
      <c r="AB151" t="s">
        <v>96</v>
      </c>
      <c r="AC151" t="s">
        <v>96</v>
      </c>
      <c r="AD151" t="s">
        <v>97</v>
      </c>
      <c r="AE151" t="s">
        <v>96</v>
      </c>
      <c r="AF151" t="s">
        <v>95</v>
      </c>
      <c r="AG151" t="s">
        <v>96</v>
      </c>
      <c r="AH151" t="s">
        <v>95</v>
      </c>
      <c r="AI151" t="s">
        <v>97</v>
      </c>
      <c r="AJ151" t="s">
        <v>543</v>
      </c>
      <c r="AK151" t="s">
        <v>544</v>
      </c>
      <c r="AN151" t="s">
        <v>44</v>
      </c>
      <c r="AP151" t="s">
        <v>46</v>
      </c>
      <c r="BG151" t="s">
        <v>545</v>
      </c>
      <c r="BI151" t="s">
        <v>113</v>
      </c>
      <c r="BK151" t="s">
        <v>120</v>
      </c>
      <c r="BL151" t="s">
        <v>120</v>
      </c>
      <c r="BN151" t="s">
        <v>68</v>
      </c>
      <c r="BO151" t="s">
        <v>69</v>
      </c>
      <c r="BY151" t="s">
        <v>121</v>
      </c>
      <c r="CA151" t="s">
        <v>104</v>
      </c>
      <c r="CC151" t="s">
        <v>79</v>
      </c>
      <c r="CJ151" t="s">
        <v>127</v>
      </c>
      <c r="CL151" t="s">
        <v>106</v>
      </c>
      <c r="CM151" t="s">
        <v>546</v>
      </c>
      <c r="CO151" t="s">
        <v>133</v>
      </c>
    </row>
    <row r="152" spans="1:93" x14ac:dyDescent="0.2">
      <c r="A152">
        <v>1819</v>
      </c>
      <c r="B152">
        <v>11126795316</v>
      </c>
      <c r="C152" t="s">
        <v>12</v>
      </c>
      <c r="F152" t="s">
        <v>15</v>
      </c>
      <c r="J152" t="s">
        <v>403</v>
      </c>
      <c r="M152" t="s">
        <v>118</v>
      </c>
      <c r="P152" t="s">
        <v>94</v>
      </c>
      <c r="Q152" t="s">
        <v>94</v>
      </c>
      <c r="R152" t="s">
        <v>96</v>
      </c>
      <c r="S152" t="s">
        <v>94</v>
      </c>
      <c r="T152" t="s">
        <v>94</v>
      </c>
      <c r="U152" t="s">
        <v>96</v>
      </c>
      <c r="V152" t="s">
        <v>96</v>
      </c>
      <c r="W152" t="s">
        <v>96</v>
      </c>
      <c r="X152" t="s">
        <v>94</v>
      </c>
      <c r="Y152" t="s">
        <v>96</v>
      </c>
      <c r="Z152" t="s">
        <v>94</v>
      </c>
      <c r="AA152" t="s">
        <v>94</v>
      </c>
      <c r="AB152" t="s">
        <v>94</v>
      </c>
      <c r="AC152" t="s">
        <v>96</v>
      </c>
      <c r="AD152" t="s">
        <v>96</v>
      </c>
      <c r="AE152" t="s">
        <v>96</v>
      </c>
      <c r="AF152" t="s">
        <v>96</v>
      </c>
      <c r="AG152" t="s">
        <v>96</v>
      </c>
      <c r="AH152" t="s">
        <v>96</v>
      </c>
      <c r="AI152" t="s">
        <v>97</v>
      </c>
      <c r="AJ152" t="s">
        <v>529</v>
      </c>
      <c r="AK152" t="s">
        <v>199</v>
      </c>
      <c r="AO152" t="s">
        <v>45</v>
      </c>
      <c r="AP152" t="s">
        <v>46</v>
      </c>
      <c r="AU152" t="s">
        <v>51</v>
      </c>
      <c r="AX152" t="s">
        <v>54</v>
      </c>
      <c r="BC152" t="s">
        <v>59</v>
      </c>
      <c r="BG152" t="s">
        <v>547</v>
      </c>
      <c r="BI152" t="s">
        <v>130</v>
      </c>
      <c r="BK152" t="s">
        <v>120</v>
      </c>
      <c r="BL152" t="s">
        <v>120</v>
      </c>
      <c r="BN152" t="s">
        <v>68</v>
      </c>
      <c r="BO152" t="s">
        <v>69</v>
      </c>
      <c r="BY152" t="s">
        <v>126</v>
      </c>
      <c r="CA152" t="s">
        <v>104</v>
      </c>
      <c r="CC152" t="s">
        <v>79</v>
      </c>
      <c r="CJ152" t="s">
        <v>127</v>
      </c>
      <c r="CL152" t="s">
        <v>106</v>
      </c>
      <c r="CM152" t="s">
        <v>548</v>
      </c>
      <c r="CO152" t="s">
        <v>108</v>
      </c>
    </row>
    <row r="153" spans="1:93" x14ac:dyDescent="0.2">
      <c r="A153">
        <v>1800</v>
      </c>
      <c r="B153">
        <v>11126581061</v>
      </c>
      <c r="C153" t="s">
        <v>12</v>
      </c>
      <c r="D153" t="s">
        <v>13</v>
      </c>
      <c r="F153" t="s">
        <v>15</v>
      </c>
      <c r="J153" t="s">
        <v>403</v>
      </c>
      <c r="M153" t="s">
        <v>134</v>
      </c>
      <c r="P153" t="s">
        <v>94</v>
      </c>
      <c r="Q153" t="s">
        <v>94</v>
      </c>
      <c r="R153" t="s">
        <v>94</v>
      </c>
      <c r="S153" t="s">
        <v>94</v>
      </c>
      <c r="T153" t="s">
        <v>94</v>
      </c>
      <c r="U153" t="s">
        <v>94</v>
      </c>
      <c r="V153" t="s">
        <v>94</v>
      </c>
      <c r="W153" t="s">
        <v>94</v>
      </c>
      <c r="X153" t="s">
        <v>94</v>
      </c>
      <c r="Y153" t="s">
        <v>94</v>
      </c>
      <c r="Z153" t="s">
        <v>96</v>
      </c>
      <c r="AA153" t="s">
        <v>94</v>
      </c>
      <c r="AB153" t="s">
        <v>94</v>
      </c>
      <c r="AC153" t="s">
        <v>96</v>
      </c>
      <c r="AD153" t="s">
        <v>94</v>
      </c>
      <c r="AE153" t="s">
        <v>96</v>
      </c>
      <c r="AF153" t="s">
        <v>96</v>
      </c>
      <c r="AG153" t="s">
        <v>94</v>
      </c>
      <c r="AH153" t="s">
        <v>94</v>
      </c>
      <c r="AI153" t="s">
        <v>95</v>
      </c>
      <c r="AV153" t="s">
        <v>52</v>
      </c>
      <c r="BI153" t="s">
        <v>113</v>
      </c>
      <c r="BK153" t="s">
        <v>120</v>
      </c>
      <c r="BL153" t="s">
        <v>102</v>
      </c>
      <c r="BM153" t="s">
        <v>67</v>
      </c>
      <c r="BP153" t="s">
        <v>70</v>
      </c>
      <c r="BS153" t="s">
        <v>73</v>
      </c>
      <c r="BT153" t="s">
        <v>74</v>
      </c>
      <c r="BU153" t="s">
        <v>75</v>
      </c>
      <c r="BY153" t="s">
        <v>103</v>
      </c>
      <c r="CA153" t="s">
        <v>104</v>
      </c>
      <c r="CC153" t="s">
        <v>79</v>
      </c>
      <c r="CJ153" t="s">
        <v>116</v>
      </c>
      <c r="CL153" t="s">
        <v>132</v>
      </c>
      <c r="CO153" t="s">
        <v>133</v>
      </c>
    </row>
    <row r="154" spans="1:93" x14ac:dyDescent="0.2">
      <c r="A154">
        <v>1796</v>
      </c>
      <c r="B154">
        <v>11126450793</v>
      </c>
      <c r="C154" t="s">
        <v>12</v>
      </c>
      <c r="D154" t="s">
        <v>13</v>
      </c>
      <c r="F154" t="s">
        <v>15</v>
      </c>
      <c r="J154" t="s">
        <v>403</v>
      </c>
      <c r="M154" t="s">
        <v>148</v>
      </c>
      <c r="P154" t="s">
        <v>94</v>
      </c>
      <c r="Q154" t="s">
        <v>94</v>
      </c>
      <c r="R154" t="s">
        <v>94</v>
      </c>
      <c r="S154" t="s">
        <v>94</v>
      </c>
      <c r="T154" t="s">
        <v>94</v>
      </c>
      <c r="U154" t="s">
        <v>96</v>
      </c>
      <c r="V154" t="s">
        <v>94</v>
      </c>
      <c r="W154" t="s">
        <v>96</v>
      </c>
      <c r="X154" t="s">
        <v>96</v>
      </c>
      <c r="Y154" t="s">
        <v>94</v>
      </c>
      <c r="Z154" t="s">
        <v>96</v>
      </c>
      <c r="AA154" t="s">
        <v>94</v>
      </c>
      <c r="AB154" t="s">
        <v>94</v>
      </c>
      <c r="AC154" t="s">
        <v>95</v>
      </c>
      <c r="AD154" t="s">
        <v>96</v>
      </c>
      <c r="AE154" t="s">
        <v>95</v>
      </c>
      <c r="AF154" t="s">
        <v>94</v>
      </c>
      <c r="AG154" t="s">
        <v>96</v>
      </c>
      <c r="AH154" t="s">
        <v>95</v>
      </c>
      <c r="AI154" t="s">
        <v>97</v>
      </c>
      <c r="AJ154" t="s">
        <v>150</v>
      </c>
      <c r="AK154" t="s">
        <v>280</v>
      </c>
      <c r="AR154" t="s">
        <v>48</v>
      </c>
      <c r="AV154" t="s">
        <v>52</v>
      </c>
      <c r="BB154" t="s">
        <v>58</v>
      </c>
      <c r="BF154" t="s">
        <v>62</v>
      </c>
      <c r="BG154" t="s">
        <v>280</v>
      </c>
      <c r="BI154" t="s">
        <v>130</v>
      </c>
      <c r="BK154" t="s">
        <v>151</v>
      </c>
      <c r="BL154" t="s">
        <v>102</v>
      </c>
      <c r="BM154" t="s">
        <v>67</v>
      </c>
      <c r="BN154" t="s">
        <v>68</v>
      </c>
      <c r="BO154" t="s">
        <v>69</v>
      </c>
      <c r="BQ154" t="s">
        <v>71</v>
      </c>
      <c r="BR154" t="s">
        <v>72</v>
      </c>
      <c r="BY154" t="s">
        <v>121</v>
      </c>
      <c r="CA154" t="s">
        <v>104</v>
      </c>
      <c r="CC154" t="s">
        <v>79</v>
      </c>
      <c r="CJ154" t="s">
        <v>127</v>
      </c>
      <c r="CL154" t="s">
        <v>132</v>
      </c>
      <c r="CO154" t="s">
        <v>133</v>
      </c>
    </row>
    <row r="155" spans="1:93" x14ac:dyDescent="0.2">
      <c r="A155">
        <v>1769</v>
      </c>
      <c r="B155">
        <v>11126191396</v>
      </c>
      <c r="C155" t="s">
        <v>12</v>
      </c>
      <c r="D155" t="s">
        <v>13</v>
      </c>
      <c r="F155" t="s">
        <v>15</v>
      </c>
      <c r="J155" t="s">
        <v>403</v>
      </c>
      <c r="M155" t="s">
        <v>109</v>
      </c>
      <c r="P155" t="s">
        <v>94</v>
      </c>
      <c r="Q155" t="s">
        <v>94</v>
      </c>
      <c r="R155" t="s">
        <v>94</v>
      </c>
      <c r="S155" t="s">
        <v>94</v>
      </c>
      <c r="T155" t="s">
        <v>94</v>
      </c>
      <c r="U155" t="s">
        <v>94</v>
      </c>
      <c r="V155" t="s">
        <v>94</v>
      </c>
      <c r="W155" t="s">
        <v>94</v>
      </c>
      <c r="X155" t="s">
        <v>94</v>
      </c>
      <c r="Y155" t="s">
        <v>94</v>
      </c>
      <c r="Z155" t="s">
        <v>94</v>
      </c>
      <c r="AA155" t="s">
        <v>94</v>
      </c>
      <c r="AB155" t="s">
        <v>94</v>
      </c>
      <c r="AC155" t="s">
        <v>94</v>
      </c>
      <c r="AD155" t="s">
        <v>94</v>
      </c>
      <c r="AE155" t="s">
        <v>96</v>
      </c>
      <c r="AF155" t="s">
        <v>94</v>
      </c>
      <c r="AG155" t="s">
        <v>96</v>
      </c>
      <c r="AH155" t="s">
        <v>96</v>
      </c>
      <c r="AI155" t="s">
        <v>95</v>
      </c>
      <c r="AJ155" t="s">
        <v>549</v>
      </c>
      <c r="AK155" t="s">
        <v>550</v>
      </c>
      <c r="AN155" t="s">
        <v>44</v>
      </c>
      <c r="AQ155" t="s">
        <v>47</v>
      </c>
      <c r="AV155" t="s">
        <v>52</v>
      </c>
      <c r="BA155" t="s">
        <v>57</v>
      </c>
      <c r="BF155" t="s">
        <v>62</v>
      </c>
      <c r="BI155" t="s">
        <v>113</v>
      </c>
      <c r="BK155" t="s">
        <v>120</v>
      </c>
      <c r="BL155" t="s">
        <v>120</v>
      </c>
      <c r="BM155" t="s">
        <v>67</v>
      </c>
      <c r="BN155" t="s">
        <v>68</v>
      </c>
      <c r="BO155" t="s">
        <v>69</v>
      </c>
      <c r="BR155" t="s">
        <v>72</v>
      </c>
      <c r="BT155" t="s">
        <v>74</v>
      </c>
      <c r="BY155" t="s">
        <v>126</v>
      </c>
      <c r="CA155" t="s">
        <v>104</v>
      </c>
      <c r="CC155" t="s">
        <v>79</v>
      </c>
      <c r="CJ155" t="s">
        <v>127</v>
      </c>
      <c r="CL155" t="s">
        <v>132</v>
      </c>
      <c r="CM155" t="s">
        <v>551</v>
      </c>
      <c r="CO155" t="s">
        <v>108</v>
      </c>
    </row>
    <row r="156" spans="1:93" x14ac:dyDescent="0.2">
      <c r="A156">
        <v>1733</v>
      </c>
      <c r="B156">
        <v>11125872088</v>
      </c>
      <c r="C156" t="s">
        <v>12</v>
      </c>
      <c r="D156" t="s">
        <v>13</v>
      </c>
      <c r="E156" t="s">
        <v>14</v>
      </c>
      <c r="F156" t="s">
        <v>15</v>
      </c>
      <c r="J156" t="s">
        <v>403</v>
      </c>
      <c r="M156" t="s">
        <v>93</v>
      </c>
      <c r="P156" t="s">
        <v>94</v>
      </c>
      <c r="Q156" t="s">
        <v>94</v>
      </c>
      <c r="R156" t="s">
        <v>96</v>
      </c>
      <c r="S156" t="s">
        <v>94</v>
      </c>
      <c r="T156" t="s">
        <v>94</v>
      </c>
      <c r="U156" t="s">
        <v>96</v>
      </c>
      <c r="V156" t="s">
        <v>94</v>
      </c>
      <c r="W156" t="s">
        <v>96</v>
      </c>
      <c r="X156" t="s">
        <v>94</v>
      </c>
      <c r="Y156" t="s">
        <v>96</v>
      </c>
      <c r="Z156" t="s">
        <v>96</v>
      </c>
      <c r="AA156" t="s">
        <v>94</v>
      </c>
      <c r="AB156" t="s">
        <v>94</v>
      </c>
      <c r="AC156" t="s">
        <v>94</v>
      </c>
      <c r="AD156" t="s">
        <v>94</v>
      </c>
      <c r="AE156" t="s">
        <v>96</v>
      </c>
      <c r="AF156" t="s">
        <v>94</v>
      </c>
      <c r="AG156" t="s">
        <v>96</v>
      </c>
      <c r="AH156" t="s">
        <v>94</v>
      </c>
      <c r="AI156" t="s">
        <v>96</v>
      </c>
      <c r="AJ156" t="s">
        <v>552</v>
      </c>
      <c r="AK156" t="s">
        <v>553</v>
      </c>
      <c r="AQ156" t="s">
        <v>47</v>
      </c>
      <c r="AR156" t="s">
        <v>48</v>
      </c>
      <c r="AS156" t="s">
        <v>49</v>
      </c>
      <c r="AU156" t="s">
        <v>51</v>
      </c>
      <c r="AV156" t="s">
        <v>52</v>
      </c>
      <c r="BG156" t="s">
        <v>554</v>
      </c>
      <c r="BI156" t="s">
        <v>113</v>
      </c>
      <c r="BK156" t="s">
        <v>151</v>
      </c>
      <c r="BL156" t="s">
        <v>120</v>
      </c>
      <c r="BM156" t="s">
        <v>67</v>
      </c>
      <c r="BN156" t="s">
        <v>68</v>
      </c>
      <c r="BY156" t="s">
        <v>121</v>
      </c>
      <c r="CA156" t="s">
        <v>104</v>
      </c>
      <c r="CC156" t="s">
        <v>79</v>
      </c>
      <c r="CJ156" t="s">
        <v>127</v>
      </c>
      <c r="CL156" t="s">
        <v>132</v>
      </c>
      <c r="CM156" t="s">
        <v>161</v>
      </c>
      <c r="CO156" t="s">
        <v>133</v>
      </c>
    </row>
    <row r="157" spans="1:93" x14ac:dyDescent="0.2">
      <c r="A157">
        <v>1728</v>
      </c>
      <c r="B157">
        <v>11125826827</v>
      </c>
      <c r="C157" t="s">
        <v>12</v>
      </c>
      <c r="J157" t="s">
        <v>403</v>
      </c>
      <c r="M157" t="s">
        <v>207</v>
      </c>
      <c r="P157" t="s">
        <v>94</v>
      </c>
      <c r="Q157" t="s">
        <v>96</v>
      </c>
      <c r="R157" t="s">
        <v>94</v>
      </c>
      <c r="S157" t="s">
        <v>96</v>
      </c>
      <c r="T157" t="s">
        <v>94</v>
      </c>
      <c r="U157" t="s">
        <v>94</v>
      </c>
      <c r="V157" t="s">
        <v>94</v>
      </c>
      <c r="W157" t="s">
        <v>94</v>
      </c>
      <c r="X157" t="s">
        <v>96</v>
      </c>
      <c r="Y157" t="s">
        <v>96</v>
      </c>
      <c r="Z157" t="s">
        <v>96</v>
      </c>
      <c r="AA157" t="s">
        <v>95</v>
      </c>
      <c r="AB157" t="s">
        <v>96</v>
      </c>
      <c r="AC157" t="s">
        <v>97</v>
      </c>
      <c r="AD157" t="s">
        <v>96</v>
      </c>
      <c r="AE157" t="s">
        <v>96</v>
      </c>
      <c r="AF157" t="s">
        <v>95</v>
      </c>
      <c r="AG157" t="s">
        <v>95</v>
      </c>
      <c r="AH157" t="s">
        <v>95</v>
      </c>
      <c r="AI157" t="s">
        <v>188</v>
      </c>
      <c r="AJ157" t="s">
        <v>555</v>
      </c>
      <c r="AK157" t="s">
        <v>149</v>
      </c>
      <c r="AN157" t="s">
        <v>44</v>
      </c>
      <c r="AV157" t="s">
        <v>52</v>
      </c>
      <c r="BE157" t="s">
        <v>61</v>
      </c>
      <c r="BG157" t="s">
        <v>556</v>
      </c>
      <c r="BI157" t="s">
        <v>130</v>
      </c>
      <c r="BK157" t="s">
        <v>143</v>
      </c>
      <c r="BL157" t="s">
        <v>143</v>
      </c>
      <c r="BM157" t="s">
        <v>67</v>
      </c>
      <c r="BY157" t="s">
        <v>131</v>
      </c>
      <c r="CA157" t="s">
        <v>104</v>
      </c>
      <c r="CC157" t="s">
        <v>79</v>
      </c>
      <c r="CJ157" t="s">
        <v>116</v>
      </c>
      <c r="CL157" t="s">
        <v>106</v>
      </c>
      <c r="CM157" t="s">
        <v>557</v>
      </c>
      <c r="CO157" t="s">
        <v>108</v>
      </c>
    </row>
    <row r="158" spans="1:93" x14ac:dyDescent="0.2">
      <c r="A158">
        <v>1707</v>
      </c>
      <c r="B158">
        <v>11125730351</v>
      </c>
      <c r="C158" t="s">
        <v>12</v>
      </c>
      <c r="D158" t="s">
        <v>13</v>
      </c>
      <c r="J158" t="s">
        <v>403</v>
      </c>
      <c r="M158" t="s">
        <v>118</v>
      </c>
      <c r="P158" t="s">
        <v>94</v>
      </c>
      <c r="Q158" t="s">
        <v>94</v>
      </c>
      <c r="R158" t="s">
        <v>94</v>
      </c>
      <c r="S158" t="s">
        <v>94</v>
      </c>
      <c r="T158" t="s">
        <v>94</v>
      </c>
      <c r="U158" t="s">
        <v>96</v>
      </c>
      <c r="V158" t="s">
        <v>94</v>
      </c>
      <c r="W158" t="s">
        <v>95</v>
      </c>
      <c r="X158" t="s">
        <v>96</v>
      </c>
      <c r="Y158" t="s">
        <v>94</v>
      </c>
      <c r="Z158" t="s">
        <v>96</v>
      </c>
      <c r="AA158" t="s">
        <v>94</v>
      </c>
      <c r="AB158" t="s">
        <v>96</v>
      </c>
      <c r="AC158" t="s">
        <v>96</v>
      </c>
      <c r="AD158" t="s">
        <v>96</v>
      </c>
      <c r="AE158" t="s">
        <v>95</v>
      </c>
      <c r="AF158" t="s">
        <v>95</v>
      </c>
      <c r="AG158" t="s">
        <v>95</v>
      </c>
      <c r="AH158" t="s">
        <v>95</v>
      </c>
      <c r="AI158" t="s">
        <v>188</v>
      </c>
      <c r="AJ158" t="s">
        <v>558</v>
      </c>
      <c r="AK158" t="s">
        <v>559</v>
      </c>
      <c r="AX158" t="s">
        <v>54</v>
      </c>
      <c r="BE158" t="s">
        <v>61</v>
      </c>
      <c r="BG158" t="s">
        <v>560</v>
      </c>
      <c r="BI158" t="s">
        <v>130</v>
      </c>
      <c r="BK158" t="s">
        <v>120</v>
      </c>
      <c r="BL158" t="s">
        <v>102</v>
      </c>
      <c r="BM158" t="s">
        <v>67</v>
      </c>
      <c r="BY158" t="s">
        <v>131</v>
      </c>
      <c r="CA158" t="s">
        <v>104</v>
      </c>
      <c r="CC158" t="s">
        <v>79</v>
      </c>
      <c r="CJ158" t="s">
        <v>127</v>
      </c>
      <c r="CL158" t="s">
        <v>132</v>
      </c>
      <c r="CM158" t="s">
        <v>561</v>
      </c>
      <c r="CO158" t="s">
        <v>108</v>
      </c>
    </row>
    <row r="159" spans="1:93" x14ac:dyDescent="0.2">
      <c r="A159">
        <v>1680</v>
      </c>
      <c r="B159">
        <v>11124860093</v>
      </c>
      <c r="C159" t="s">
        <v>12</v>
      </c>
      <c r="D159" t="s">
        <v>13</v>
      </c>
      <c r="J159" t="s">
        <v>403</v>
      </c>
      <c r="M159" t="s">
        <v>118</v>
      </c>
      <c r="P159" t="s">
        <v>96</v>
      </c>
      <c r="Q159" t="s">
        <v>96</v>
      </c>
      <c r="R159" t="s">
        <v>96</v>
      </c>
      <c r="S159" t="s">
        <v>96</v>
      </c>
      <c r="T159" t="s">
        <v>96</v>
      </c>
      <c r="U159" t="s">
        <v>97</v>
      </c>
      <c r="V159" t="s">
        <v>97</v>
      </c>
      <c r="W159" t="s">
        <v>96</v>
      </c>
      <c r="X159" t="s">
        <v>96</v>
      </c>
      <c r="Y159" t="s">
        <v>97</v>
      </c>
      <c r="Z159" t="s">
        <v>97</v>
      </c>
      <c r="AA159" t="s">
        <v>96</v>
      </c>
      <c r="AB159" t="s">
        <v>96</v>
      </c>
      <c r="AC159" t="s">
        <v>97</v>
      </c>
      <c r="AD159" t="s">
        <v>97</v>
      </c>
      <c r="AE159" t="s">
        <v>96</v>
      </c>
      <c r="AF159" t="s">
        <v>97</v>
      </c>
      <c r="AG159" t="s">
        <v>97</v>
      </c>
      <c r="AH159" t="s">
        <v>97</v>
      </c>
      <c r="AI159" t="s">
        <v>97</v>
      </c>
      <c r="AJ159" t="s">
        <v>562</v>
      </c>
      <c r="AK159" t="s">
        <v>563</v>
      </c>
      <c r="AN159" t="s">
        <v>44</v>
      </c>
      <c r="AO159" t="s">
        <v>45</v>
      </c>
      <c r="BA159" t="s">
        <v>57</v>
      </c>
      <c r="BG159" t="s">
        <v>564</v>
      </c>
      <c r="BI159" t="s">
        <v>113</v>
      </c>
      <c r="BK159" t="s">
        <v>102</v>
      </c>
      <c r="BL159" t="s">
        <v>120</v>
      </c>
      <c r="BM159" t="s">
        <v>67</v>
      </c>
      <c r="BT159" t="s">
        <v>74</v>
      </c>
      <c r="BU159" t="s">
        <v>75</v>
      </c>
      <c r="BY159" t="s">
        <v>131</v>
      </c>
      <c r="CA159" t="s">
        <v>104</v>
      </c>
      <c r="CC159" t="s">
        <v>79</v>
      </c>
      <c r="CJ159" t="s">
        <v>127</v>
      </c>
      <c r="CL159" t="s">
        <v>106</v>
      </c>
      <c r="CO159" t="s">
        <v>108</v>
      </c>
    </row>
    <row r="160" spans="1:93" x14ac:dyDescent="0.2">
      <c r="A160">
        <v>1653</v>
      </c>
      <c r="B160">
        <v>11123787750</v>
      </c>
      <c r="C160" t="s">
        <v>12</v>
      </c>
      <c r="J160" t="s">
        <v>403</v>
      </c>
      <c r="M160" t="s">
        <v>134</v>
      </c>
      <c r="P160" t="s">
        <v>94</v>
      </c>
      <c r="Q160" t="s">
        <v>96</v>
      </c>
      <c r="R160" t="s">
        <v>94</v>
      </c>
      <c r="S160" t="s">
        <v>96</v>
      </c>
      <c r="T160" t="s">
        <v>96</v>
      </c>
      <c r="U160" t="s">
        <v>96</v>
      </c>
      <c r="V160" t="s">
        <v>96</v>
      </c>
      <c r="W160" t="s">
        <v>95</v>
      </c>
      <c r="X160" t="s">
        <v>95</v>
      </c>
      <c r="Y160" t="s">
        <v>94</v>
      </c>
      <c r="Z160" t="s">
        <v>96</v>
      </c>
      <c r="AA160" t="s">
        <v>95</v>
      </c>
      <c r="AB160" t="s">
        <v>94</v>
      </c>
      <c r="AC160" t="s">
        <v>96</v>
      </c>
      <c r="AD160" t="s">
        <v>96</v>
      </c>
      <c r="AE160" t="s">
        <v>96</v>
      </c>
      <c r="AF160" t="s">
        <v>96</v>
      </c>
      <c r="AG160" t="s">
        <v>95</v>
      </c>
      <c r="AH160" t="s">
        <v>95</v>
      </c>
      <c r="AI160" t="s">
        <v>96</v>
      </c>
      <c r="AJ160" t="s">
        <v>565</v>
      </c>
      <c r="AK160" t="s">
        <v>530</v>
      </c>
      <c r="AP160" t="s">
        <v>46</v>
      </c>
      <c r="AX160" t="s">
        <v>54</v>
      </c>
      <c r="BE160" t="s">
        <v>61</v>
      </c>
      <c r="BI160" t="s">
        <v>113</v>
      </c>
      <c r="BK160" t="s">
        <v>102</v>
      </c>
      <c r="BL160" t="s">
        <v>102</v>
      </c>
      <c r="BM160" t="s">
        <v>67</v>
      </c>
      <c r="BY160" t="s">
        <v>131</v>
      </c>
      <c r="CA160" t="s">
        <v>104</v>
      </c>
      <c r="CC160" t="s">
        <v>79</v>
      </c>
      <c r="CJ160" t="s">
        <v>105</v>
      </c>
      <c r="CL160" t="s">
        <v>132</v>
      </c>
      <c r="CM160" t="s">
        <v>566</v>
      </c>
      <c r="CO160" t="s">
        <v>108</v>
      </c>
    </row>
    <row r="161" spans="1:93" x14ac:dyDescent="0.2">
      <c r="A161">
        <v>1649</v>
      </c>
      <c r="B161">
        <v>11123367622</v>
      </c>
      <c r="C161" t="s">
        <v>12</v>
      </c>
      <c r="F161" t="s">
        <v>15</v>
      </c>
      <c r="H161" t="s">
        <v>567</v>
      </c>
      <c r="J161" t="s">
        <v>403</v>
      </c>
      <c r="M161" t="s">
        <v>134</v>
      </c>
      <c r="P161" t="s">
        <v>94</v>
      </c>
      <c r="Q161" t="s">
        <v>94</v>
      </c>
      <c r="R161" t="s">
        <v>94</v>
      </c>
      <c r="S161" t="s">
        <v>96</v>
      </c>
      <c r="T161" t="s">
        <v>96</v>
      </c>
      <c r="U161" t="s">
        <v>96</v>
      </c>
      <c r="V161" t="s">
        <v>94</v>
      </c>
      <c r="W161" t="s">
        <v>96</v>
      </c>
      <c r="X161" t="s">
        <v>94</v>
      </c>
      <c r="Y161" t="s">
        <v>96</v>
      </c>
      <c r="Z161" t="s">
        <v>96</v>
      </c>
      <c r="AA161" t="s">
        <v>94</v>
      </c>
      <c r="AB161" t="s">
        <v>96</v>
      </c>
      <c r="AC161" t="s">
        <v>96</v>
      </c>
      <c r="AD161" t="s">
        <v>96</v>
      </c>
      <c r="AE161" t="s">
        <v>96</v>
      </c>
      <c r="AF161" t="s">
        <v>96</v>
      </c>
      <c r="AG161" t="s">
        <v>96</v>
      </c>
      <c r="AH161" t="s">
        <v>96</v>
      </c>
      <c r="AI161" t="s">
        <v>95</v>
      </c>
      <c r="AJ161" t="s">
        <v>568</v>
      </c>
      <c r="AK161" t="s">
        <v>164</v>
      </c>
      <c r="AN161" t="s">
        <v>44</v>
      </c>
      <c r="AQ161" t="s">
        <v>47</v>
      </c>
      <c r="AR161" t="s">
        <v>48</v>
      </c>
      <c r="AU161" t="s">
        <v>51</v>
      </c>
      <c r="BF161" t="s">
        <v>62</v>
      </c>
      <c r="BG161" t="s">
        <v>569</v>
      </c>
      <c r="BI161" t="s">
        <v>113</v>
      </c>
      <c r="BK161" t="s">
        <v>151</v>
      </c>
      <c r="BL161" t="s">
        <v>120</v>
      </c>
      <c r="BM161" t="s">
        <v>67</v>
      </c>
      <c r="BO161" t="s">
        <v>69</v>
      </c>
      <c r="BP161" t="s">
        <v>70</v>
      </c>
      <c r="BQ161" t="s">
        <v>71</v>
      </c>
      <c r="BR161" t="s">
        <v>72</v>
      </c>
      <c r="BY161" t="s">
        <v>131</v>
      </c>
      <c r="CA161" t="s">
        <v>104</v>
      </c>
      <c r="CC161" t="s">
        <v>79</v>
      </c>
      <c r="CJ161" t="s">
        <v>127</v>
      </c>
      <c r="CL161" t="s">
        <v>132</v>
      </c>
      <c r="CM161" t="s">
        <v>570</v>
      </c>
      <c r="CO161" t="s">
        <v>108</v>
      </c>
    </row>
    <row r="162" spans="1:93" x14ac:dyDescent="0.2">
      <c r="A162">
        <v>1609</v>
      </c>
      <c r="B162">
        <v>11120723112</v>
      </c>
      <c r="C162" t="s">
        <v>12</v>
      </c>
      <c r="D162" t="s">
        <v>13</v>
      </c>
      <c r="H162" t="s">
        <v>571</v>
      </c>
      <c r="J162" t="s">
        <v>403</v>
      </c>
      <c r="M162" t="s">
        <v>118</v>
      </c>
      <c r="P162" t="s">
        <v>94</v>
      </c>
      <c r="Q162" t="s">
        <v>94</v>
      </c>
      <c r="R162" t="s">
        <v>96</v>
      </c>
      <c r="S162" t="s">
        <v>94</v>
      </c>
      <c r="T162" t="s">
        <v>96</v>
      </c>
      <c r="U162" t="s">
        <v>96</v>
      </c>
      <c r="V162" t="s">
        <v>94</v>
      </c>
      <c r="W162" t="s">
        <v>94</v>
      </c>
      <c r="X162" t="s">
        <v>94</v>
      </c>
      <c r="Y162" t="s">
        <v>96</v>
      </c>
      <c r="Z162" t="s">
        <v>95</v>
      </c>
      <c r="AA162" t="s">
        <v>94</v>
      </c>
      <c r="AB162" t="s">
        <v>96</v>
      </c>
      <c r="AC162" t="s">
        <v>94</v>
      </c>
      <c r="AD162" t="s">
        <v>96</v>
      </c>
      <c r="AE162" t="s">
        <v>96</v>
      </c>
      <c r="AF162" t="s">
        <v>94</v>
      </c>
      <c r="AG162" t="s">
        <v>96</v>
      </c>
      <c r="AH162" t="s">
        <v>95</v>
      </c>
      <c r="AI162" t="s">
        <v>95</v>
      </c>
      <c r="AJ162" t="s">
        <v>572</v>
      </c>
      <c r="AK162" t="s">
        <v>573</v>
      </c>
      <c r="AP162" t="s">
        <v>46</v>
      </c>
      <c r="AV162" t="s">
        <v>52</v>
      </c>
      <c r="AW162" t="s">
        <v>53</v>
      </c>
      <c r="AY162" t="s">
        <v>55</v>
      </c>
      <c r="AZ162" t="s">
        <v>56</v>
      </c>
      <c r="BI162" t="s">
        <v>101</v>
      </c>
      <c r="BK162" t="s">
        <v>120</v>
      </c>
      <c r="BL162" t="s">
        <v>120</v>
      </c>
      <c r="BN162" t="s">
        <v>68</v>
      </c>
      <c r="BO162" t="s">
        <v>69</v>
      </c>
      <c r="BR162" t="s">
        <v>72</v>
      </c>
      <c r="BY162" t="s">
        <v>135</v>
      </c>
      <c r="CA162" t="s">
        <v>104</v>
      </c>
      <c r="CC162" t="s">
        <v>79</v>
      </c>
      <c r="CJ162" t="s">
        <v>105</v>
      </c>
      <c r="CL162" t="s">
        <v>132</v>
      </c>
      <c r="CO162" t="s">
        <v>133</v>
      </c>
    </row>
    <row r="163" spans="1:93" x14ac:dyDescent="0.2">
      <c r="A163">
        <v>1606</v>
      </c>
      <c r="B163">
        <v>11120636913</v>
      </c>
      <c r="C163" t="s">
        <v>12</v>
      </c>
      <c r="D163" t="s">
        <v>13</v>
      </c>
      <c r="E163" t="s">
        <v>14</v>
      </c>
      <c r="F163" t="s">
        <v>15</v>
      </c>
      <c r="J163" t="s">
        <v>403</v>
      </c>
      <c r="M163" t="s">
        <v>93</v>
      </c>
      <c r="P163" t="s">
        <v>94</v>
      </c>
      <c r="Q163" t="s">
        <v>94</v>
      </c>
      <c r="R163" t="s">
        <v>94</v>
      </c>
      <c r="S163" t="s">
        <v>96</v>
      </c>
      <c r="T163" t="s">
        <v>96</v>
      </c>
      <c r="U163" t="s">
        <v>94</v>
      </c>
      <c r="V163" t="s">
        <v>94</v>
      </c>
      <c r="W163" t="s">
        <v>94</v>
      </c>
      <c r="X163" t="s">
        <v>95</v>
      </c>
      <c r="Y163" t="s">
        <v>96</v>
      </c>
      <c r="Z163" t="s">
        <v>96</v>
      </c>
      <c r="AA163" t="s">
        <v>97</v>
      </c>
      <c r="AB163" t="s">
        <v>95</v>
      </c>
      <c r="AC163" t="s">
        <v>96</v>
      </c>
      <c r="AD163" t="s">
        <v>95</v>
      </c>
      <c r="AE163" t="s">
        <v>96</v>
      </c>
      <c r="AF163" t="s">
        <v>96</v>
      </c>
      <c r="AG163" t="s">
        <v>95</v>
      </c>
      <c r="AH163" t="s">
        <v>94</v>
      </c>
      <c r="AI163" t="s">
        <v>95</v>
      </c>
      <c r="AJ163" t="s">
        <v>574</v>
      </c>
      <c r="AK163" t="s">
        <v>575</v>
      </c>
      <c r="AO163" t="s">
        <v>45</v>
      </c>
      <c r="AP163" t="s">
        <v>46</v>
      </c>
      <c r="AQ163" t="s">
        <v>47</v>
      </c>
      <c r="AU163" t="s">
        <v>51</v>
      </c>
      <c r="AY163" t="s">
        <v>55</v>
      </c>
      <c r="BG163" t="s">
        <v>576</v>
      </c>
      <c r="BI163" t="s">
        <v>113</v>
      </c>
      <c r="BK163" t="s">
        <v>102</v>
      </c>
      <c r="BL163" t="s">
        <v>143</v>
      </c>
      <c r="BM163" t="s">
        <v>67</v>
      </c>
      <c r="BO163" t="s">
        <v>69</v>
      </c>
      <c r="BT163" t="s">
        <v>74</v>
      </c>
      <c r="BY163" t="s">
        <v>121</v>
      </c>
      <c r="CA163" t="s">
        <v>104</v>
      </c>
      <c r="CC163" t="s">
        <v>79</v>
      </c>
      <c r="CJ163" t="s">
        <v>105</v>
      </c>
      <c r="CL163" t="s">
        <v>106</v>
      </c>
      <c r="CO163" t="s">
        <v>133</v>
      </c>
    </row>
    <row r="164" spans="1:93" x14ac:dyDescent="0.2">
      <c r="A164">
        <v>1578</v>
      </c>
      <c r="B164">
        <v>11119906228</v>
      </c>
      <c r="C164" t="s">
        <v>12</v>
      </c>
      <c r="J164" t="s">
        <v>403</v>
      </c>
      <c r="M164" t="s">
        <v>109</v>
      </c>
      <c r="P164" t="s">
        <v>94</v>
      </c>
      <c r="Q164" t="s">
        <v>94</v>
      </c>
      <c r="R164" t="s">
        <v>96</v>
      </c>
      <c r="S164" t="s">
        <v>94</v>
      </c>
      <c r="T164" t="s">
        <v>94</v>
      </c>
      <c r="U164" t="s">
        <v>94</v>
      </c>
      <c r="V164" t="s">
        <v>96</v>
      </c>
      <c r="W164" t="s">
        <v>96</v>
      </c>
      <c r="X164" t="s">
        <v>96</v>
      </c>
      <c r="Y164" t="s">
        <v>94</v>
      </c>
      <c r="Z164" t="s">
        <v>96</v>
      </c>
      <c r="AA164" t="s">
        <v>96</v>
      </c>
      <c r="AB164" t="s">
        <v>94</v>
      </c>
      <c r="AC164" t="s">
        <v>95</v>
      </c>
      <c r="AD164" t="s">
        <v>95</v>
      </c>
      <c r="AE164" t="s">
        <v>96</v>
      </c>
      <c r="AF164" t="s">
        <v>94</v>
      </c>
      <c r="AG164" t="s">
        <v>96</v>
      </c>
      <c r="AH164" t="s">
        <v>96</v>
      </c>
      <c r="AI164" t="s">
        <v>95</v>
      </c>
      <c r="AJ164" t="s">
        <v>577</v>
      </c>
      <c r="AK164" t="s">
        <v>578</v>
      </c>
      <c r="AO164" t="s">
        <v>45</v>
      </c>
      <c r="AT164" t="s">
        <v>50</v>
      </c>
      <c r="AX164" t="s">
        <v>54</v>
      </c>
      <c r="BG164" t="s">
        <v>579</v>
      </c>
      <c r="BI164" t="s">
        <v>113</v>
      </c>
      <c r="BK164" t="s">
        <v>120</v>
      </c>
      <c r="BL164" t="s">
        <v>120</v>
      </c>
      <c r="BM164" t="s">
        <v>67</v>
      </c>
      <c r="BO164" t="s">
        <v>69</v>
      </c>
      <c r="BR164" t="s">
        <v>72</v>
      </c>
      <c r="BY164" t="s">
        <v>131</v>
      </c>
      <c r="CA164" t="s">
        <v>104</v>
      </c>
      <c r="CC164" t="s">
        <v>79</v>
      </c>
      <c r="CJ164" t="s">
        <v>116</v>
      </c>
      <c r="CL164" t="s">
        <v>106</v>
      </c>
      <c r="CM164" t="s">
        <v>580</v>
      </c>
      <c r="CO164" t="s">
        <v>108</v>
      </c>
    </row>
    <row r="165" spans="1:93" x14ac:dyDescent="0.2">
      <c r="A165">
        <v>1480</v>
      </c>
      <c r="B165">
        <v>11117486243</v>
      </c>
      <c r="C165" t="s">
        <v>12</v>
      </c>
      <c r="J165" t="s">
        <v>403</v>
      </c>
      <c r="M165" t="s">
        <v>134</v>
      </c>
      <c r="P165" t="s">
        <v>94</v>
      </c>
      <c r="Q165" t="s">
        <v>94</v>
      </c>
      <c r="R165" t="s">
        <v>94</v>
      </c>
      <c r="S165" t="s">
        <v>96</v>
      </c>
      <c r="T165" t="s">
        <v>94</v>
      </c>
      <c r="U165" t="s">
        <v>95</v>
      </c>
      <c r="V165" t="s">
        <v>94</v>
      </c>
      <c r="W165" t="s">
        <v>95</v>
      </c>
      <c r="X165" t="s">
        <v>96</v>
      </c>
      <c r="Y165" t="s">
        <v>96</v>
      </c>
      <c r="Z165" t="s">
        <v>96</v>
      </c>
      <c r="AA165" t="s">
        <v>96</v>
      </c>
      <c r="AB165" t="s">
        <v>94</v>
      </c>
      <c r="AC165" t="s">
        <v>95</v>
      </c>
      <c r="AD165" t="s">
        <v>96</v>
      </c>
      <c r="AE165" t="s">
        <v>95</v>
      </c>
      <c r="AF165" t="s">
        <v>96</v>
      </c>
      <c r="AG165" t="s">
        <v>96</v>
      </c>
      <c r="AH165" t="s">
        <v>96</v>
      </c>
      <c r="AI165" t="s">
        <v>97</v>
      </c>
      <c r="AM165" t="s">
        <v>43</v>
      </c>
      <c r="AN165" t="s">
        <v>44</v>
      </c>
      <c r="AS165" t="s">
        <v>49</v>
      </c>
      <c r="AV165" t="s">
        <v>52</v>
      </c>
      <c r="AW165" t="s">
        <v>53</v>
      </c>
      <c r="BI165" t="s">
        <v>130</v>
      </c>
      <c r="BK165" t="s">
        <v>120</v>
      </c>
      <c r="BL165" t="s">
        <v>102</v>
      </c>
      <c r="BN165" t="s">
        <v>68</v>
      </c>
      <c r="BR165" t="s">
        <v>72</v>
      </c>
      <c r="BY165" t="s">
        <v>114</v>
      </c>
      <c r="CA165" t="s">
        <v>104</v>
      </c>
      <c r="CC165" t="s">
        <v>79</v>
      </c>
      <c r="CJ165" t="s">
        <v>116</v>
      </c>
      <c r="CL165" t="s">
        <v>172</v>
      </c>
      <c r="CM165" t="s">
        <v>581</v>
      </c>
      <c r="CO165" t="s">
        <v>108</v>
      </c>
    </row>
    <row r="166" spans="1:93" x14ac:dyDescent="0.2">
      <c r="A166">
        <v>1160</v>
      </c>
      <c r="B166">
        <v>11100849695</v>
      </c>
      <c r="C166" t="s">
        <v>12</v>
      </c>
      <c r="F166" t="s">
        <v>15</v>
      </c>
      <c r="J166" t="s">
        <v>403</v>
      </c>
      <c r="M166" t="s">
        <v>109</v>
      </c>
      <c r="P166" t="s">
        <v>94</v>
      </c>
      <c r="Q166" t="s">
        <v>96</v>
      </c>
      <c r="R166" t="s">
        <v>94</v>
      </c>
      <c r="S166" t="s">
        <v>94</v>
      </c>
      <c r="T166" t="s">
        <v>96</v>
      </c>
      <c r="U166" t="s">
        <v>96</v>
      </c>
      <c r="V166" t="s">
        <v>94</v>
      </c>
      <c r="W166" t="s">
        <v>96</v>
      </c>
      <c r="X166" t="s">
        <v>96</v>
      </c>
      <c r="Y166" t="s">
        <v>96</v>
      </c>
      <c r="Z166" t="s">
        <v>96</v>
      </c>
      <c r="AA166" t="s">
        <v>96</v>
      </c>
      <c r="AB166" t="s">
        <v>96</v>
      </c>
      <c r="AC166" t="s">
        <v>96</v>
      </c>
      <c r="AD166" t="s">
        <v>96</v>
      </c>
      <c r="AE166" t="s">
        <v>96</v>
      </c>
      <c r="AF166" t="s">
        <v>96</v>
      </c>
      <c r="AG166" t="s">
        <v>95</v>
      </c>
      <c r="AH166" t="s">
        <v>96</v>
      </c>
      <c r="AI166" t="s">
        <v>97</v>
      </c>
      <c r="AJ166" t="s">
        <v>582</v>
      </c>
      <c r="AK166" t="s">
        <v>583</v>
      </c>
      <c r="AN166" t="s">
        <v>44</v>
      </c>
      <c r="AO166" t="s">
        <v>45</v>
      </c>
      <c r="AP166" t="s">
        <v>46</v>
      </c>
      <c r="AT166" t="s">
        <v>50</v>
      </c>
      <c r="BD166" t="s">
        <v>60</v>
      </c>
      <c r="BG166" t="s">
        <v>584</v>
      </c>
      <c r="BI166" t="s">
        <v>113</v>
      </c>
      <c r="BK166" t="s">
        <v>102</v>
      </c>
      <c r="BL166" t="s">
        <v>102</v>
      </c>
      <c r="BM166" t="s">
        <v>67</v>
      </c>
      <c r="BN166" t="s">
        <v>68</v>
      </c>
      <c r="BO166" t="s">
        <v>69</v>
      </c>
      <c r="BY166" t="s">
        <v>126</v>
      </c>
      <c r="CA166" t="s">
        <v>104</v>
      </c>
      <c r="CC166" t="s">
        <v>79</v>
      </c>
      <c r="CJ166" t="s">
        <v>171</v>
      </c>
      <c r="CL166" t="s">
        <v>106</v>
      </c>
      <c r="CM166" t="s">
        <v>585</v>
      </c>
      <c r="CO166" t="s">
        <v>108</v>
      </c>
    </row>
    <row r="167" spans="1:93" x14ac:dyDescent="0.2">
      <c r="A167">
        <v>1046</v>
      </c>
      <c r="B167">
        <v>11088299741</v>
      </c>
      <c r="C167" t="s">
        <v>12</v>
      </c>
      <c r="D167" t="s">
        <v>13</v>
      </c>
      <c r="F167" t="s">
        <v>15</v>
      </c>
      <c r="J167" t="s">
        <v>403</v>
      </c>
      <c r="M167" t="s">
        <v>134</v>
      </c>
      <c r="P167" t="s">
        <v>94</v>
      </c>
      <c r="Q167" t="s">
        <v>94</v>
      </c>
      <c r="R167" t="s">
        <v>94</v>
      </c>
      <c r="S167" t="s">
        <v>94</v>
      </c>
      <c r="T167" t="s">
        <v>96</v>
      </c>
      <c r="U167" t="s">
        <v>96</v>
      </c>
      <c r="V167" t="s">
        <v>96</v>
      </c>
      <c r="W167" t="s">
        <v>94</v>
      </c>
      <c r="X167" t="s">
        <v>95</v>
      </c>
      <c r="Y167" t="s">
        <v>96</v>
      </c>
      <c r="Z167" t="s">
        <v>96</v>
      </c>
      <c r="AA167" t="s">
        <v>96</v>
      </c>
      <c r="AB167" t="s">
        <v>94</v>
      </c>
      <c r="AC167" t="s">
        <v>94</v>
      </c>
      <c r="AD167" t="s">
        <v>94</v>
      </c>
      <c r="AE167" t="s">
        <v>96</v>
      </c>
      <c r="AF167" t="s">
        <v>96</v>
      </c>
      <c r="AG167" t="s">
        <v>95</v>
      </c>
      <c r="AH167" t="s">
        <v>95</v>
      </c>
      <c r="AI167" t="s">
        <v>95</v>
      </c>
      <c r="AJ167" t="s">
        <v>586</v>
      </c>
      <c r="AK167" t="s">
        <v>587</v>
      </c>
      <c r="AN167" t="s">
        <v>44</v>
      </c>
      <c r="AP167" t="s">
        <v>46</v>
      </c>
      <c r="AY167" t="s">
        <v>55</v>
      </c>
      <c r="BA167" t="s">
        <v>57</v>
      </c>
      <c r="BE167" t="s">
        <v>61</v>
      </c>
      <c r="BG167" t="s">
        <v>588</v>
      </c>
      <c r="BI167" t="s">
        <v>130</v>
      </c>
      <c r="BK167" t="s">
        <v>102</v>
      </c>
      <c r="BL167" t="s">
        <v>120</v>
      </c>
      <c r="BM167" t="s">
        <v>67</v>
      </c>
      <c r="BN167" t="s">
        <v>68</v>
      </c>
      <c r="BR167" t="s">
        <v>72</v>
      </c>
      <c r="BY167" t="s">
        <v>131</v>
      </c>
      <c r="CA167" t="s">
        <v>104</v>
      </c>
      <c r="CC167" t="s">
        <v>79</v>
      </c>
      <c r="CJ167" t="s">
        <v>127</v>
      </c>
      <c r="CL167" t="s">
        <v>132</v>
      </c>
      <c r="CM167" t="s">
        <v>589</v>
      </c>
      <c r="CO167" t="s">
        <v>108</v>
      </c>
    </row>
    <row r="168" spans="1:93" x14ac:dyDescent="0.2">
      <c r="A168">
        <v>999</v>
      </c>
      <c r="B168">
        <v>11085145331</v>
      </c>
      <c r="C168" t="s">
        <v>12</v>
      </c>
      <c r="J168" t="s">
        <v>403</v>
      </c>
      <c r="M168" t="s">
        <v>109</v>
      </c>
      <c r="P168" t="s">
        <v>94</v>
      </c>
      <c r="Q168" t="s">
        <v>94</v>
      </c>
      <c r="R168" t="s">
        <v>96</v>
      </c>
      <c r="S168" t="s">
        <v>96</v>
      </c>
      <c r="T168" t="s">
        <v>96</v>
      </c>
      <c r="U168" t="s">
        <v>94</v>
      </c>
      <c r="V168" t="s">
        <v>96</v>
      </c>
      <c r="W168" t="s">
        <v>96</v>
      </c>
      <c r="X168" t="s">
        <v>96</v>
      </c>
      <c r="Y168" t="s">
        <v>96</v>
      </c>
      <c r="Z168" t="s">
        <v>95</v>
      </c>
      <c r="AA168" t="s">
        <v>94</v>
      </c>
      <c r="AB168" t="s">
        <v>96</v>
      </c>
      <c r="AC168" t="s">
        <v>95</v>
      </c>
      <c r="AD168" t="s">
        <v>96</v>
      </c>
      <c r="AE168" t="s">
        <v>95</v>
      </c>
      <c r="AF168" t="s">
        <v>96</v>
      </c>
      <c r="AG168" t="s">
        <v>95</v>
      </c>
      <c r="AH168" t="s">
        <v>96</v>
      </c>
      <c r="AI168" t="s">
        <v>188</v>
      </c>
      <c r="AJ168" t="s">
        <v>590</v>
      </c>
      <c r="AK168" t="s">
        <v>591</v>
      </c>
      <c r="AO168" t="s">
        <v>45</v>
      </c>
      <c r="AT168" t="s">
        <v>50</v>
      </c>
      <c r="AX168" t="s">
        <v>54</v>
      </c>
      <c r="BG168" t="s">
        <v>592</v>
      </c>
      <c r="BI168" t="s">
        <v>113</v>
      </c>
      <c r="BK168" t="s">
        <v>120</v>
      </c>
      <c r="BL168" t="s">
        <v>120</v>
      </c>
      <c r="BM168" t="s">
        <v>67</v>
      </c>
      <c r="BY168" t="s">
        <v>131</v>
      </c>
      <c r="CA168" t="s">
        <v>104</v>
      </c>
      <c r="CC168" t="s">
        <v>79</v>
      </c>
      <c r="CJ168" t="s">
        <v>116</v>
      </c>
      <c r="CL168" t="s">
        <v>106</v>
      </c>
      <c r="CM168" t="s">
        <v>542</v>
      </c>
      <c r="CO168" t="s">
        <v>108</v>
      </c>
    </row>
    <row r="169" spans="1:93" x14ac:dyDescent="0.2">
      <c r="A169">
        <v>859</v>
      </c>
      <c r="B169">
        <v>11075880453</v>
      </c>
      <c r="C169" t="s">
        <v>12</v>
      </c>
      <c r="D169" t="s">
        <v>13</v>
      </c>
      <c r="F169" t="s">
        <v>15</v>
      </c>
      <c r="J169" t="s">
        <v>403</v>
      </c>
      <c r="M169" t="s">
        <v>118</v>
      </c>
      <c r="P169" t="s">
        <v>94</v>
      </c>
      <c r="Q169" t="s">
        <v>94</v>
      </c>
      <c r="R169" t="s">
        <v>94</v>
      </c>
      <c r="S169" t="s">
        <v>94</v>
      </c>
      <c r="T169" t="s">
        <v>94</v>
      </c>
      <c r="U169" t="s">
        <v>95</v>
      </c>
      <c r="V169" t="s">
        <v>94</v>
      </c>
      <c r="W169" t="s">
        <v>96</v>
      </c>
      <c r="X169" t="s">
        <v>94</v>
      </c>
      <c r="Y169" t="s">
        <v>94</v>
      </c>
      <c r="Z169" t="s">
        <v>94</v>
      </c>
      <c r="AA169" t="s">
        <v>94</v>
      </c>
      <c r="AB169" t="s">
        <v>94</v>
      </c>
      <c r="AC169" t="s">
        <v>96</v>
      </c>
      <c r="AD169" t="s">
        <v>188</v>
      </c>
      <c r="AE169" t="s">
        <v>94</v>
      </c>
      <c r="AF169" t="s">
        <v>96</v>
      </c>
      <c r="AG169" t="s">
        <v>96</v>
      </c>
      <c r="AH169" t="s">
        <v>96</v>
      </c>
      <c r="AI169" t="s">
        <v>96</v>
      </c>
      <c r="AJ169" t="s">
        <v>593</v>
      </c>
      <c r="AK169" t="s">
        <v>594</v>
      </c>
      <c r="AS169" t="s">
        <v>49</v>
      </c>
      <c r="BI169" t="s">
        <v>113</v>
      </c>
      <c r="BK169" t="s">
        <v>120</v>
      </c>
      <c r="BL169" t="s">
        <v>102</v>
      </c>
      <c r="BM169" t="s">
        <v>67</v>
      </c>
      <c r="BN169" t="s">
        <v>68</v>
      </c>
      <c r="BY169" t="s">
        <v>121</v>
      </c>
      <c r="CA169" t="s">
        <v>104</v>
      </c>
      <c r="CC169" t="s">
        <v>79</v>
      </c>
      <c r="CJ169" t="s">
        <v>127</v>
      </c>
      <c r="CL169" t="s">
        <v>172</v>
      </c>
      <c r="CM169" t="s">
        <v>595</v>
      </c>
      <c r="CO169" t="s">
        <v>133</v>
      </c>
    </row>
    <row r="170" spans="1:93" x14ac:dyDescent="0.2">
      <c r="A170">
        <v>806</v>
      </c>
      <c r="B170">
        <v>11073381833</v>
      </c>
      <c r="C170" t="s">
        <v>12</v>
      </c>
      <c r="D170" t="s">
        <v>13</v>
      </c>
      <c r="F170" t="s">
        <v>15</v>
      </c>
      <c r="J170" t="s">
        <v>403</v>
      </c>
      <c r="M170" t="s">
        <v>109</v>
      </c>
      <c r="P170" t="s">
        <v>94</v>
      </c>
      <c r="Q170" t="s">
        <v>94</v>
      </c>
      <c r="R170" t="s">
        <v>94</v>
      </c>
      <c r="S170" t="s">
        <v>94</v>
      </c>
      <c r="T170" t="s">
        <v>94</v>
      </c>
      <c r="U170" t="s">
        <v>94</v>
      </c>
      <c r="V170" t="s">
        <v>96</v>
      </c>
      <c r="W170" t="s">
        <v>96</v>
      </c>
      <c r="X170" t="s">
        <v>96</v>
      </c>
      <c r="Y170" t="s">
        <v>96</v>
      </c>
      <c r="Z170" t="s">
        <v>94</v>
      </c>
      <c r="AA170" t="s">
        <v>95</v>
      </c>
      <c r="AB170" t="s">
        <v>94</v>
      </c>
      <c r="AC170" t="s">
        <v>94</v>
      </c>
      <c r="AD170" t="s">
        <v>96</v>
      </c>
      <c r="AE170" t="s">
        <v>96</v>
      </c>
      <c r="AF170" t="s">
        <v>96</v>
      </c>
      <c r="AG170" t="s">
        <v>96</v>
      </c>
      <c r="AH170" t="s">
        <v>96</v>
      </c>
      <c r="AI170" t="s">
        <v>96</v>
      </c>
      <c r="AJ170" t="s">
        <v>596</v>
      </c>
      <c r="AK170" t="s">
        <v>597</v>
      </c>
      <c r="AN170" t="s">
        <v>44</v>
      </c>
      <c r="AV170" t="s">
        <v>52</v>
      </c>
      <c r="AW170" t="s">
        <v>53</v>
      </c>
      <c r="BE170" t="s">
        <v>61</v>
      </c>
      <c r="BG170" t="s">
        <v>598</v>
      </c>
      <c r="BI170" t="s">
        <v>113</v>
      </c>
      <c r="BK170" t="s">
        <v>120</v>
      </c>
      <c r="BL170" t="s">
        <v>120</v>
      </c>
      <c r="BM170" t="s">
        <v>67</v>
      </c>
      <c r="BO170" t="s">
        <v>69</v>
      </c>
      <c r="BU170" t="s">
        <v>75</v>
      </c>
      <c r="BY170" t="s">
        <v>131</v>
      </c>
      <c r="CA170" t="s">
        <v>104</v>
      </c>
      <c r="CC170" t="s">
        <v>79</v>
      </c>
      <c r="CJ170" t="s">
        <v>171</v>
      </c>
      <c r="CL170" t="s">
        <v>172</v>
      </c>
      <c r="CM170" t="s">
        <v>599</v>
      </c>
      <c r="CO170" t="s">
        <v>108</v>
      </c>
    </row>
    <row r="171" spans="1:93" x14ac:dyDescent="0.2">
      <c r="A171">
        <v>725</v>
      </c>
      <c r="B171">
        <v>11070462010</v>
      </c>
      <c r="C171" t="s">
        <v>12</v>
      </c>
      <c r="D171" t="s">
        <v>13</v>
      </c>
      <c r="F171" t="s">
        <v>15</v>
      </c>
      <c r="J171" t="s">
        <v>403</v>
      </c>
      <c r="M171" t="s">
        <v>109</v>
      </c>
      <c r="P171" t="s">
        <v>96</v>
      </c>
      <c r="Q171" t="s">
        <v>94</v>
      </c>
      <c r="R171" t="s">
        <v>94</v>
      </c>
      <c r="S171" t="s">
        <v>96</v>
      </c>
      <c r="T171" t="s">
        <v>94</v>
      </c>
      <c r="U171" t="s">
        <v>96</v>
      </c>
      <c r="V171" t="s">
        <v>94</v>
      </c>
      <c r="W171" t="s">
        <v>96</v>
      </c>
      <c r="X171" t="s">
        <v>94</v>
      </c>
      <c r="Y171" t="s">
        <v>96</v>
      </c>
      <c r="Z171" t="s">
        <v>96</v>
      </c>
      <c r="AA171" t="s">
        <v>96</v>
      </c>
      <c r="AB171" t="s">
        <v>94</v>
      </c>
      <c r="AC171" t="s">
        <v>94</v>
      </c>
      <c r="AD171" t="s">
        <v>94</v>
      </c>
      <c r="AE171" t="s">
        <v>96</v>
      </c>
      <c r="AF171" t="s">
        <v>94</v>
      </c>
      <c r="AG171" t="s">
        <v>96</v>
      </c>
      <c r="AH171" t="s">
        <v>96</v>
      </c>
      <c r="AI171" t="s">
        <v>96</v>
      </c>
      <c r="AJ171" t="s">
        <v>600</v>
      </c>
      <c r="AK171" t="s">
        <v>250</v>
      </c>
      <c r="AN171" t="s">
        <v>44</v>
      </c>
      <c r="AQ171" t="s">
        <v>47</v>
      </c>
      <c r="AW171" t="s">
        <v>53</v>
      </c>
      <c r="AY171" t="s">
        <v>55</v>
      </c>
      <c r="BC171" t="s">
        <v>59</v>
      </c>
      <c r="BG171" t="s">
        <v>601</v>
      </c>
      <c r="BI171" t="s">
        <v>83</v>
      </c>
      <c r="BK171" t="s">
        <v>120</v>
      </c>
      <c r="BL171" t="s">
        <v>120</v>
      </c>
      <c r="BM171" t="s">
        <v>67</v>
      </c>
      <c r="BQ171" t="s">
        <v>71</v>
      </c>
      <c r="BY171" t="s">
        <v>126</v>
      </c>
      <c r="CA171" t="s">
        <v>104</v>
      </c>
      <c r="CC171" t="s">
        <v>79</v>
      </c>
      <c r="CJ171" t="s">
        <v>127</v>
      </c>
      <c r="CL171" t="s">
        <v>106</v>
      </c>
      <c r="CM171" t="s">
        <v>602</v>
      </c>
      <c r="CO171" t="s">
        <v>108</v>
      </c>
    </row>
    <row r="172" spans="1:93" x14ac:dyDescent="0.2">
      <c r="A172">
        <v>579</v>
      </c>
      <c r="B172">
        <v>11061646577</v>
      </c>
      <c r="C172" t="s">
        <v>12</v>
      </c>
      <c r="F172" t="s">
        <v>15</v>
      </c>
      <c r="J172" t="s">
        <v>403</v>
      </c>
      <c r="M172" t="s">
        <v>134</v>
      </c>
      <c r="P172" t="s">
        <v>94</v>
      </c>
      <c r="Q172" t="s">
        <v>94</v>
      </c>
      <c r="R172" t="s">
        <v>94</v>
      </c>
      <c r="S172" t="s">
        <v>96</v>
      </c>
      <c r="T172" t="s">
        <v>96</v>
      </c>
      <c r="U172" t="s">
        <v>96</v>
      </c>
      <c r="V172" t="s">
        <v>94</v>
      </c>
      <c r="W172" t="s">
        <v>96</v>
      </c>
      <c r="X172" t="s">
        <v>94</v>
      </c>
      <c r="Y172" t="s">
        <v>96</v>
      </c>
      <c r="Z172" t="s">
        <v>96</v>
      </c>
      <c r="AA172" t="s">
        <v>96</v>
      </c>
      <c r="AB172" t="s">
        <v>96</v>
      </c>
      <c r="AC172" t="s">
        <v>96</v>
      </c>
      <c r="AD172" t="s">
        <v>96</v>
      </c>
      <c r="AE172" t="s">
        <v>95</v>
      </c>
      <c r="AF172" t="s">
        <v>96</v>
      </c>
      <c r="AG172" t="s">
        <v>96</v>
      </c>
      <c r="AH172" t="s">
        <v>96</v>
      </c>
      <c r="AI172" t="s">
        <v>95</v>
      </c>
      <c r="AJ172" t="s">
        <v>603</v>
      </c>
      <c r="AK172" t="s">
        <v>604</v>
      </c>
      <c r="AM172" t="s">
        <v>43</v>
      </c>
      <c r="AV172" t="s">
        <v>52</v>
      </c>
      <c r="BA172" t="s">
        <v>57</v>
      </c>
      <c r="BE172" t="s">
        <v>61</v>
      </c>
      <c r="BF172" t="s">
        <v>62</v>
      </c>
      <c r="BG172" t="s">
        <v>605</v>
      </c>
      <c r="BI172" t="s">
        <v>113</v>
      </c>
      <c r="BK172" t="s">
        <v>120</v>
      </c>
      <c r="BL172" t="s">
        <v>120</v>
      </c>
      <c r="BM172" t="s">
        <v>67</v>
      </c>
      <c r="BN172" t="s">
        <v>68</v>
      </c>
      <c r="BV172" t="s">
        <v>181</v>
      </c>
      <c r="BY172" t="s">
        <v>131</v>
      </c>
      <c r="CA172" t="s">
        <v>104</v>
      </c>
      <c r="CC172" t="s">
        <v>79</v>
      </c>
      <c r="CJ172" t="s">
        <v>105</v>
      </c>
      <c r="CL172" t="s">
        <v>172</v>
      </c>
      <c r="CM172" t="s">
        <v>165</v>
      </c>
      <c r="CO172" t="s">
        <v>108</v>
      </c>
    </row>
    <row r="173" spans="1:93" x14ac:dyDescent="0.2">
      <c r="A173">
        <v>576</v>
      </c>
      <c r="B173">
        <v>11061561183</v>
      </c>
      <c r="C173" t="s">
        <v>12</v>
      </c>
      <c r="D173" t="s">
        <v>13</v>
      </c>
      <c r="J173" t="s">
        <v>403</v>
      </c>
      <c r="M173" t="s">
        <v>109</v>
      </c>
      <c r="P173" t="s">
        <v>94</v>
      </c>
      <c r="Q173" t="s">
        <v>94</v>
      </c>
      <c r="R173" t="s">
        <v>94</v>
      </c>
      <c r="S173" t="s">
        <v>96</v>
      </c>
      <c r="T173" t="s">
        <v>95</v>
      </c>
      <c r="U173" t="s">
        <v>94</v>
      </c>
      <c r="V173" t="s">
        <v>96</v>
      </c>
      <c r="W173" t="s">
        <v>95</v>
      </c>
      <c r="X173" t="s">
        <v>94</v>
      </c>
      <c r="Y173" t="s">
        <v>96</v>
      </c>
      <c r="Z173" t="s">
        <v>95</v>
      </c>
      <c r="AA173" t="s">
        <v>96</v>
      </c>
      <c r="AB173" t="s">
        <v>95</v>
      </c>
      <c r="AC173" t="s">
        <v>95</v>
      </c>
      <c r="AD173" t="s">
        <v>97</v>
      </c>
      <c r="AE173" t="s">
        <v>95</v>
      </c>
      <c r="AF173" t="s">
        <v>95</v>
      </c>
      <c r="AG173" t="s">
        <v>96</v>
      </c>
      <c r="AH173" t="s">
        <v>188</v>
      </c>
      <c r="AI173" t="s">
        <v>188</v>
      </c>
      <c r="AJ173" t="s">
        <v>606</v>
      </c>
      <c r="AK173" t="s">
        <v>607</v>
      </c>
      <c r="AP173" t="s">
        <v>46</v>
      </c>
      <c r="AQ173" t="s">
        <v>47</v>
      </c>
      <c r="AZ173" t="s">
        <v>56</v>
      </c>
      <c r="BI173" t="s">
        <v>101</v>
      </c>
      <c r="BK173" t="s">
        <v>151</v>
      </c>
      <c r="BL173" t="s">
        <v>151</v>
      </c>
      <c r="BM173" t="s">
        <v>67</v>
      </c>
      <c r="BY173" t="s">
        <v>121</v>
      </c>
      <c r="CA173" t="s">
        <v>115</v>
      </c>
      <c r="CC173" t="s">
        <v>79</v>
      </c>
      <c r="CJ173" t="s">
        <v>127</v>
      </c>
      <c r="CL173" t="s">
        <v>106</v>
      </c>
      <c r="CM173" t="s">
        <v>608</v>
      </c>
      <c r="CO173" t="s">
        <v>133</v>
      </c>
    </row>
    <row r="174" spans="1:93" x14ac:dyDescent="0.2">
      <c r="A174">
        <v>258</v>
      </c>
      <c r="B174">
        <v>11056116126</v>
      </c>
      <c r="C174" t="s">
        <v>12</v>
      </c>
      <c r="H174" t="s">
        <v>308</v>
      </c>
      <c r="J174" t="s">
        <v>403</v>
      </c>
      <c r="M174" t="s">
        <v>109</v>
      </c>
      <c r="P174" t="s">
        <v>94</v>
      </c>
      <c r="Q174" t="s">
        <v>96</v>
      </c>
      <c r="R174" t="s">
        <v>94</v>
      </c>
      <c r="S174" t="s">
        <v>96</v>
      </c>
      <c r="T174" t="s">
        <v>96</v>
      </c>
      <c r="U174" t="s">
        <v>96</v>
      </c>
      <c r="V174" t="s">
        <v>95</v>
      </c>
      <c r="W174" t="s">
        <v>96</v>
      </c>
      <c r="X174" t="s">
        <v>96</v>
      </c>
      <c r="Y174" t="s">
        <v>96</v>
      </c>
      <c r="Z174" t="s">
        <v>96</v>
      </c>
      <c r="AA174" t="s">
        <v>95</v>
      </c>
      <c r="AB174" t="s">
        <v>94</v>
      </c>
      <c r="AC174" t="s">
        <v>97</v>
      </c>
      <c r="AD174" t="s">
        <v>95</v>
      </c>
      <c r="AE174" t="s">
        <v>97</v>
      </c>
      <c r="AF174" t="s">
        <v>95</v>
      </c>
      <c r="AG174" t="s">
        <v>96</v>
      </c>
      <c r="AH174" t="s">
        <v>97</v>
      </c>
      <c r="AI174" t="s">
        <v>97</v>
      </c>
      <c r="AJ174" t="s">
        <v>609</v>
      </c>
      <c r="AK174" t="s">
        <v>610</v>
      </c>
      <c r="AN174" t="s">
        <v>44</v>
      </c>
      <c r="AP174" t="s">
        <v>46</v>
      </c>
      <c r="AQ174" t="s">
        <v>47</v>
      </c>
      <c r="BE174" t="s">
        <v>61</v>
      </c>
      <c r="BG174" t="s">
        <v>611</v>
      </c>
      <c r="BI174" t="s">
        <v>83</v>
      </c>
      <c r="BK174" t="s">
        <v>120</v>
      </c>
      <c r="BL174" t="s">
        <v>102</v>
      </c>
      <c r="BN174" t="s">
        <v>68</v>
      </c>
      <c r="BO174" t="s">
        <v>69</v>
      </c>
      <c r="BS174" t="s">
        <v>73</v>
      </c>
      <c r="BY174" t="s">
        <v>114</v>
      </c>
      <c r="CA174" t="s">
        <v>115</v>
      </c>
      <c r="CG174" t="s">
        <v>83</v>
      </c>
      <c r="CJ174" t="s">
        <v>83</v>
      </c>
      <c r="CL174" t="s">
        <v>132</v>
      </c>
      <c r="CO174" t="s">
        <v>172</v>
      </c>
    </row>
    <row r="175" spans="1:93" x14ac:dyDescent="0.2">
      <c r="A175">
        <v>3063</v>
      </c>
      <c r="B175">
        <v>11151279507</v>
      </c>
      <c r="C175" t="s">
        <v>12</v>
      </c>
      <c r="D175" t="s">
        <v>13</v>
      </c>
      <c r="J175" t="s">
        <v>612</v>
      </c>
      <c r="M175" t="s">
        <v>134</v>
      </c>
      <c r="P175" t="s">
        <v>94</v>
      </c>
      <c r="Q175" t="s">
        <v>94</v>
      </c>
      <c r="R175" t="s">
        <v>96</v>
      </c>
      <c r="S175" t="s">
        <v>94</v>
      </c>
      <c r="T175" t="s">
        <v>94</v>
      </c>
      <c r="U175" t="s">
        <v>94</v>
      </c>
      <c r="V175" t="s">
        <v>96</v>
      </c>
      <c r="W175" t="s">
        <v>96</v>
      </c>
      <c r="X175" t="s">
        <v>94</v>
      </c>
      <c r="Y175" t="s">
        <v>96</v>
      </c>
      <c r="Z175" t="s">
        <v>94</v>
      </c>
      <c r="AA175" t="s">
        <v>96</v>
      </c>
      <c r="AB175" t="s">
        <v>94</v>
      </c>
      <c r="AC175" t="s">
        <v>94</v>
      </c>
      <c r="AD175" t="s">
        <v>96</v>
      </c>
      <c r="AE175" t="s">
        <v>94</v>
      </c>
      <c r="AF175" t="s">
        <v>94</v>
      </c>
      <c r="AG175" t="s">
        <v>96</v>
      </c>
      <c r="AH175" t="s">
        <v>94</v>
      </c>
      <c r="AI175" t="s">
        <v>94</v>
      </c>
      <c r="AS175" t="s">
        <v>49</v>
      </c>
      <c r="BI175" t="s">
        <v>130</v>
      </c>
      <c r="BK175" t="s">
        <v>102</v>
      </c>
      <c r="BL175" t="s">
        <v>102</v>
      </c>
      <c r="BM175" t="s">
        <v>67</v>
      </c>
      <c r="BY175" t="s">
        <v>114</v>
      </c>
      <c r="CA175" t="s">
        <v>104</v>
      </c>
      <c r="CC175" t="s">
        <v>79</v>
      </c>
      <c r="CJ175" t="s">
        <v>105</v>
      </c>
      <c r="CL175" t="s">
        <v>172</v>
      </c>
      <c r="CO175" t="s">
        <v>108</v>
      </c>
    </row>
    <row r="176" spans="1:93" x14ac:dyDescent="0.2">
      <c r="A176">
        <v>3061</v>
      </c>
      <c r="B176">
        <v>11151263364</v>
      </c>
      <c r="C176" t="s">
        <v>12</v>
      </c>
      <c r="D176" t="s">
        <v>13</v>
      </c>
      <c r="F176" t="s">
        <v>15</v>
      </c>
      <c r="J176" t="s">
        <v>612</v>
      </c>
      <c r="M176" t="s">
        <v>109</v>
      </c>
      <c r="P176" t="s">
        <v>94</v>
      </c>
      <c r="Q176" t="s">
        <v>94</v>
      </c>
      <c r="R176" t="s">
        <v>96</v>
      </c>
      <c r="S176" t="s">
        <v>96</v>
      </c>
      <c r="T176" t="s">
        <v>96</v>
      </c>
      <c r="U176" t="s">
        <v>96</v>
      </c>
      <c r="V176" t="s">
        <v>95</v>
      </c>
      <c r="W176" t="s">
        <v>95</v>
      </c>
      <c r="X176" t="s">
        <v>95</v>
      </c>
      <c r="Y176" t="s">
        <v>95</v>
      </c>
      <c r="Z176" t="s">
        <v>96</v>
      </c>
      <c r="AA176" t="s">
        <v>95</v>
      </c>
      <c r="AB176" t="s">
        <v>95</v>
      </c>
      <c r="AC176" t="s">
        <v>95</v>
      </c>
      <c r="AD176" t="s">
        <v>95</v>
      </c>
      <c r="AE176" t="s">
        <v>96</v>
      </c>
      <c r="AF176" t="s">
        <v>94</v>
      </c>
      <c r="AG176" t="s">
        <v>96</v>
      </c>
      <c r="AH176" t="s">
        <v>95</v>
      </c>
      <c r="AI176" t="s">
        <v>95</v>
      </c>
      <c r="AJ176" t="s">
        <v>613</v>
      </c>
      <c r="AK176" t="s">
        <v>614</v>
      </c>
      <c r="AP176" t="s">
        <v>46</v>
      </c>
      <c r="BF176" t="s">
        <v>62</v>
      </c>
      <c r="BG176" t="s">
        <v>615</v>
      </c>
      <c r="BI176" t="s">
        <v>113</v>
      </c>
      <c r="BK176" t="s">
        <v>102</v>
      </c>
      <c r="BL176" t="s">
        <v>102</v>
      </c>
      <c r="BM176" t="s">
        <v>67</v>
      </c>
      <c r="BN176" t="s">
        <v>68</v>
      </c>
      <c r="BO176" t="s">
        <v>69</v>
      </c>
      <c r="BQ176" t="s">
        <v>71</v>
      </c>
      <c r="BS176" t="s">
        <v>73</v>
      </c>
      <c r="BY176" t="s">
        <v>114</v>
      </c>
      <c r="CA176" t="s">
        <v>115</v>
      </c>
      <c r="CC176" t="s">
        <v>79</v>
      </c>
      <c r="CJ176" t="s">
        <v>171</v>
      </c>
      <c r="CL176" t="s">
        <v>132</v>
      </c>
      <c r="CM176" t="s">
        <v>616</v>
      </c>
      <c r="CO176" t="s">
        <v>108</v>
      </c>
    </row>
    <row r="177" spans="1:93" x14ac:dyDescent="0.2">
      <c r="A177">
        <v>3033</v>
      </c>
      <c r="B177">
        <v>11150781544</v>
      </c>
      <c r="C177" t="s">
        <v>12</v>
      </c>
      <c r="J177" t="s">
        <v>612</v>
      </c>
      <c r="M177" t="s">
        <v>93</v>
      </c>
      <c r="P177" t="s">
        <v>94</v>
      </c>
      <c r="Q177" t="s">
        <v>94</v>
      </c>
      <c r="R177" t="s">
        <v>96</v>
      </c>
      <c r="S177" t="s">
        <v>96</v>
      </c>
      <c r="T177" t="s">
        <v>94</v>
      </c>
      <c r="U177" t="s">
        <v>96</v>
      </c>
      <c r="V177" t="s">
        <v>94</v>
      </c>
      <c r="W177" t="s">
        <v>96</v>
      </c>
      <c r="X177" t="s">
        <v>94</v>
      </c>
      <c r="Y177" t="s">
        <v>94</v>
      </c>
      <c r="Z177" t="s">
        <v>96</v>
      </c>
      <c r="AA177" t="s">
        <v>94</v>
      </c>
      <c r="AB177" t="s">
        <v>94</v>
      </c>
      <c r="AC177" t="s">
        <v>95</v>
      </c>
      <c r="AD177" t="s">
        <v>94</v>
      </c>
      <c r="AE177" t="s">
        <v>96</v>
      </c>
      <c r="AF177" t="s">
        <v>96</v>
      </c>
      <c r="AG177" t="s">
        <v>96</v>
      </c>
      <c r="AH177" t="s">
        <v>97</v>
      </c>
      <c r="AI177" t="s">
        <v>94</v>
      </c>
      <c r="AM177" t="s">
        <v>43</v>
      </c>
      <c r="AR177" t="s">
        <v>48</v>
      </c>
      <c r="BI177" t="s">
        <v>130</v>
      </c>
      <c r="BK177" t="s">
        <v>120</v>
      </c>
      <c r="BL177" t="s">
        <v>102</v>
      </c>
      <c r="BP177" t="s">
        <v>70</v>
      </c>
      <c r="BS177" t="s">
        <v>73</v>
      </c>
      <c r="BY177" t="s">
        <v>114</v>
      </c>
      <c r="CA177" t="s">
        <v>104</v>
      </c>
      <c r="CC177" t="s">
        <v>79</v>
      </c>
      <c r="CJ177" t="s">
        <v>173</v>
      </c>
      <c r="CL177" t="s">
        <v>132</v>
      </c>
      <c r="CM177" t="s">
        <v>617</v>
      </c>
      <c r="CO177" t="s">
        <v>108</v>
      </c>
    </row>
    <row r="178" spans="1:93" x14ac:dyDescent="0.2">
      <c r="A178">
        <v>3031</v>
      </c>
      <c r="B178">
        <v>11150774682</v>
      </c>
      <c r="C178" t="s">
        <v>12</v>
      </c>
      <c r="J178" t="s">
        <v>612</v>
      </c>
      <c r="M178" t="s">
        <v>118</v>
      </c>
      <c r="P178" t="s">
        <v>94</v>
      </c>
      <c r="Q178" t="s">
        <v>96</v>
      </c>
      <c r="R178" t="s">
        <v>96</v>
      </c>
      <c r="S178" t="s">
        <v>96</v>
      </c>
      <c r="T178" t="s">
        <v>94</v>
      </c>
      <c r="U178" t="s">
        <v>96</v>
      </c>
      <c r="V178" t="s">
        <v>96</v>
      </c>
      <c r="W178" t="s">
        <v>94</v>
      </c>
      <c r="X178" t="s">
        <v>96</v>
      </c>
      <c r="Y178" t="s">
        <v>96</v>
      </c>
      <c r="Z178" t="s">
        <v>95</v>
      </c>
      <c r="AA178" t="s">
        <v>96</v>
      </c>
      <c r="AB178" t="s">
        <v>94</v>
      </c>
      <c r="AC178" t="s">
        <v>94</v>
      </c>
      <c r="AD178" t="s">
        <v>94</v>
      </c>
      <c r="AE178" t="s">
        <v>97</v>
      </c>
      <c r="AF178" t="s">
        <v>188</v>
      </c>
      <c r="AG178" t="s">
        <v>95</v>
      </c>
      <c r="AH178" t="s">
        <v>94</v>
      </c>
      <c r="AI178" t="s">
        <v>95</v>
      </c>
      <c r="AJ178" t="s">
        <v>618</v>
      </c>
      <c r="AK178" t="s">
        <v>619</v>
      </c>
      <c r="AM178" t="s">
        <v>43</v>
      </c>
      <c r="AW178" t="s">
        <v>53</v>
      </c>
      <c r="BG178" t="s">
        <v>620</v>
      </c>
      <c r="BI178" t="s">
        <v>192</v>
      </c>
      <c r="BK178" t="s">
        <v>102</v>
      </c>
      <c r="BL178" t="s">
        <v>120</v>
      </c>
      <c r="BN178" t="s">
        <v>68</v>
      </c>
      <c r="BY178" t="s">
        <v>114</v>
      </c>
      <c r="CA178" t="s">
        <v>104</v>
      </c>
      <c r="CC178" t="s">
        <v>79</v>
      </c>
      <c r="CJ178" t="s">
        <v>105</v>
      </c>
      <c r="CL178" t="s">
        <v>106</v>
      </c>
      <c r="CM178" t="s">
        <v>621</v>
      </c>
      <c r="CO178" t="s">
        <v>108</v>
      </c>
    </row>
    <row r="179" spans="1:93" x14ac:dyDescent="0.2">
      <c r="A179">
        <v>3015</v>
      </c>
      <c r="B179">
        <v>11150130705</v>
      </c>
      <c r="C179" t="s">
        <v>12</v>
      </c>
      <c r="J179" t="s">
        <v>612</v>
      </c>
      <c r="M179" t="s">
        <v>207</v>
      </c>
      <c r="P179" t="s">
        <v>94</v>
      </c>
      <c r="Q179" t="s">
        <v>94</v>
      </c>
      <c r="R179" t="s">
        <v>94</v>
      </c>
      <c r="S179" t="s">
        <v>94</v>
      </c>
      <c r="T179" t="s">
        <v>96</v>
      </c>
      <c r="U179" t="s">
        <v>96</v>
      </c>
      <c r="V179" t="s">
        <v>96</v>
      </c>
      <c r="W179" t="s">
        <v>96</v>
      </c>
      <c r="X179" t="s">
        <v>96</v>
      </c>
      <c r="Y179" t="s">
        <v>96</v>
      </c>
      <c r="Z179" t="s">
        <v>96</v>
      </c>
      <c r="AA179" t="s">
        <v>95</v>
      </c>
      <c r="AB179" t="s">
        <v>96</v>
      </c>
      <c r="AC179" t="s">
        <v>97</v>
      </c>
      <c r="AD179" t="s">
        <v>97</v>
      </c>
      <c r="AE179" t="s">
        <v>96</v>
      </c>
      <c r="AF179" t="s">
        <v>96</v>
      </c>
      <c r="AG179" t="s">
        <v>96</v>
      </c>
      <c r="AH179" t="s">
        <v>97</v>
      </c>
      <c r="AI179" t="s">
        <v>188</v>
      </c>
      <c r="AJ179" t="s">
        <v>622</v>
      </c>
      <c r="AK179" t="s">
        <v>623</v>
      </c>
      <c r="AN179" t="s">
        <v>44</v>
      </c>
      <c r="AO179" t="s">
        <v>45</v>
      </c>
      <c r="AX179" t="s">
        <v>54</v>
      </c>
      <c r="AY179" t="s">
        <v>55</v>
      </c>
      <c r="AZ179" t="s">
        <v>56</v>
      </c>
      <c r="BG179" t="s">
        <v>624</v>
      </c>
      <c r="BI179" t="s">
        <v>113</v>
      </c>
      <c r="BK179" t="s">
        <v>102</v>
      </c>
      <c r="BL179" t="s">
        <v>102</v>
      </c>
      <c r="BN179" t="s">
        <v>68</v>
      </c>
      <c r="BY179" t="s">
        <v>114</v>
      </c>
      <c r="CA179" t="s">
        <v>115</v>
      </c>
      <c r="CC179" t="s">
        <v>79</v>
      </c>
      <c r="CJ179" t="s">
        <v>127</v>
      </c>
      <c r="CL179" t="s">
        <v>106</v>
      </c>
      <c r="CO179" t="s">
        <v>133</v>
      </c>
    </row>
    <row r="180" spans="1:93" x14ac:dyDescent="0.2">
      <c r="A180">
        <v>2956</v>
      </c>
      <c r="B180">
        <v>11148598957</v>
      </c>
      <c r="C180" t="s">
        <v>12</v>
      </c>
      <c r="J180" t="s">
        <v>612</v>
      </c>
      <c r="M180" t="s">
        <v>148</v>
      </c>
      <c r="P180" t="s">
        <v>94</v>
      </c>
      <c r="Q180" t="s">
        <v>94</v>
      </c>
      <c r="R180" t="s">
        <v>94</v>
      </c>
      <c r="S180" t="s">
        <v>94</v>
      </c>
      <c r="T180" t="s">
        <v>96</v>
      </c>
      <c r="U180" t="s">
        <v>94</v>
      </c>
      <c r="V180" t="s">
        <v>95</v>
      </c>
      <c r="W180" t="s">
        <v>96</v>
      </c>
      <c r="X180" t="s">
        <v>95</v>
      </c>
      <c r="Y180" t="s">
        <v>95</v>
      </c>
      <c r="Z180" t="s">
        <v>96</v>
      </c>
      <c r="AA180" t="s">
        <v>96</v>
      </c>
      <c r="AB180" t="s">
        <v>95</v>
      </c>
      <c r="AC180" t="s">
        <v>96</v>
      </c>
      <c r="AD180" t="s">
        <v>96</v>
      </c>
      <c r="AE180" t="s">
        <v>96</v>
      </c>
      <c r="AF180" t="s">
        <v>95</v>
      </c>
      <c r="AG180" t="s">
        <v>95</v>
      </c>
      <c r="AH180" t="s">
        <v>95</v>
      </c>
      <c r="AI180" t="s">
        <v>95</v>
      </c>
      <c r="AJ180" t="s">
        <v>625</v>
      </c>
      <c r="AK180" t="s">
        <v>275</v>
      </c>
      <c r="AP180" t="s">
        <v>46</v>
      </c>
      <c r="AU180" t="s">
        <v>51</v>
      </c>
      <c r="AZ180" t="s">
        <v>56</v>
      </c>
      <c r="BG180" t="s">
        <v>626</v>
      </c>
      <c r="BI180" t="s">
        <v>130</v>
      </c>
      <c r="BK180" t="s">
        <v>102</v>
      </c>
      <c r="BL180" t="s">
        <v>120</v>
      </c>
      <c r="BM180" t="s">
        <v>67</v>
      </c>
      <c r="BY180" t="s">
        <v>121</v>
      </c>
      <c r="CA180" t="s">
        <v>104</v>
      </c>
      <c r="CC180" t="s">
        <v>79</v>
      </c>
      <c r="CJ180" t="s">
        <v>171</v>
      </c>
      <c r="CL180" t="s">
        <v>106</v>
      </c>
      <c r="CO180" t="s">
        <v>133</v>
      </c>
    </row>
    <row r="181" spans="1:93" x14ac:dyDescent="0.2">
      <c r="A181">
        <v>2955</v>
      </c>
      <c r="B181">
        <v>11148592961</v>
      </c>
      <c r="C181" t="s">
        <v>12</v>
      </c>
      <c r="D181" t="s">
        <v>13</v>
      </c>
      <c r="J181" t="s">
        <v>612</v>
      </c>
      <c r="M181" t="s">
        <v>207</v>
      </c>
      <c r="P181" t="s">
        <v>94</v>
      </c>
      <c r="Q181" t="s">
        <v>94</v>
      </c>
      <c r="R181" t="s">
        <v>96</v>
      </c>
      <c r="S181" t="s">
        <v>94</v>
      </c>
      <c r="T181" t="s">
        <v>94</v>
      </c>
      <c r="U181" t="s">
        <v>94</v>
      </c>
      <c r="V181" t="s">
        <v>94</v>
      </c>
      <c r="W181" t="s">
        <v>94</v>
      </c>
      <c r="X181" t="s">
        <v>94</v>
      </c>
      <c r="Y181" t="s">
        <v>94</v>
      </c>
      <c r="Z181" t="s">
        <v>94</v>
      </c>
      <c r="AA181" t="s">
        <v>96</v>
      </c>
      <c r="AB181" t="s">
        <v>95</v>
      </c>
      <c r="AC181" t="s">
        <v>94</v>
      </c>
      <c r="AD181" t="s">
        <v>96</v>
      </c>
      <c r="AE181" t="s">
        <v>96</v>
      </c>
      <c r="AF181" t="s">
        <v>94</v>
      </c>
      <c r="AG181" t="s">
        <v>97</v>
      </c>
      <c r="AH181" t="s">
        <v>95</v>
      </c>
      <c r="AI181" t="s">
        <v>95</v>
      </c>
      <c r="AJ181" t="s">
        <v>627</v>
      </c>
      <c r="AK181" t="s">
        <v>510</v>
      </c>
      <c r="AP181" t="s">
        <v>46</v>
      </c>
      <c r="AQ181" t="s">
        <v>47</v>
      </c>
      <c r="AT181" t="s">
        <v>50</v>
      </c>
      <c r="AZ181" t="s">
        <v>56</v>
      </c>
      <c r="BD181" t="s">
        <v>60</v>
      </c>
      <c r="BG181" t="s">
        <v>628</v>
      </c>
      <c r="BI181" t="s">
        <v>130</v>
      </c>
      <c r="BK181" t="s">
        <v>102</v>
      </c>
      <c r="BL181" t="s">
        <v>102</v>
      </c>
      <c r="BN181" t="s">
        <v>68</v>
      </c>
      <c r="BO181" t="s">
        <v>69</v>
      </c>
      <c r="BQ181" t="s">
        <v>71</v>
      </c>
      <c r="BY181" t="s">
        <v>135</v>
      </c>
      <c r="CA181" t="s">
        <v>104</v>
      </c>
      <c r="CC181" t="s">
        <v>79</v>
      </c>
      <c r="CJ181" t="s">
        <v>105</v>
      </c>
      <c r="CL181" t="s">
        <v>106</v>
      </c>
      <c r="CO181" t="s">
        <v>133</v>
      </c>
    </row>
    <row r="182" spans="1:93" x14ac:dyDescent="0.2">
      <c r="A182">
        <v>2948</v>
      </c>
      <c r="B182">
        <v>11148400278</v>
      </c>
      <c r="C182" t="s">
        <v>12</v>
      </c>
      <c r="D182" t="s">
        <v>13</v>
      </c>
      <c r="F182" t="s">
        <v>15</v>
      </c>
      <c r="H182" t="s">
        <v>629</v>
      </c>
      <c r="J182" t="s">
        <v>612</v>
      </c>
      <c r="M182" t="s">
        <v>93</v>
      </c>
      <c r="P182" t="s">
        <v>96</v>
      </c>
      <c r="Q182" t="s">
        <v>94</v>
      </c>
      <c r="R182" t="s">
        <v>96</v>
      </c>
      <c r="S182" t="s">
        <v>96</v>
      </c>
      <c r="T182" t="s">
        <v>96</v>
      </c>
      <c r="U182" t="s">
        <v>94</v>
      </c>
      <c r="V182" t="s">
        <v>96</v>
      </c>
      <c r="W182" t="s">
        <v>96</v>
      </c>
      <c r="X182" t="s">
        <v>94</v>
      </c>
      <c r="Y182" t="s">
        <v>94</v>
      </c>
      <c r="Z182" t="s">
        <v>94</v>
      </c>
      <c r="AA182" t="s">
        <v>96</v>
      </c>
      <c r="AB182" t="s">
        <v>95</v>
      </c>
      <c r="AC182" t="s">
        <v>96</v>
      </c>
      <c r="AD182" t="s">
        <v>95</v>
      </c>
      <c r="AE182" t="s">
        <v>96</v>
      </c>
      <c r="AF182" t="s">
        <v>96</v>
      </c>
      <c r="AG182" t="s">
        <v>95</v>
      </c>
      <c r="AH182" t="s">
        <v>96</v>
      </c>
      <c r="AI182" t="s">
        <v>188</v>
      </c>
      <c r="AP182" t="s">
        <v>46</v>
      </c>
      <c r="AQ182" t="s">
        <v>47</v>
      </c>
      <c r="AZ182" t="s">
        <v>56</v>
      </c>
      <c r="BA182" t="s">
        <v>57</v>
      </c>
      <c r="BC182" t="s">
        <v>59</v>
      </c>
      <c r="BI182" t="s">
        <v>113</v>
      </c>
      <c r="BK182" t="s">
        <v>102</v>
      </c>
      <c r="BL182" t="s">
        <v>102</v>
      </c>
      <c r="BM182" t="s">
        <v>67</v>
      </c>
      <c r="BO182" t="s">
        <v>69</v>
      </c>
      <c r="BT182" t="s">
        <v>74</v>
      </c>
      <c r="BY182" t="s">
        <v>121</v>
      </c>
      <c r="CA182" t="s">
        <v>115</v>
      </c>
      <c r="CC182" t="s">
        <v>79</v>
      </c>
      <c r="CJ182" t="s">
        <v>171</v>
      </c>
      <c r="CL182" t="s">
        <v>106</v>
      </c>
      <c r="CM182" t="s">
        <v>630</v>
      </c>
      <c r="CO182" t="s">
        <v>133</v>
      </c>
    </row>
    <row r="183" spans="1:93" x14ac:dyDescent="0.2">
      <c r="A183">
        <v>2947</v>
      </c>
      <c r="B183">
        <v>11148393901</v>
      </c>
      <c r="C183" t="s">
        <v>12</v>
      </c>
      <c r="J183" t="s">
        <v>612</v>
      </c>
      <c r="M183" t="s">
        <v>109</v>
      </c>
      <c r="P183" t="s">
        <v>94</v>
      </c>
      <c r="Q183" t="s">
        <v>94</v>
      </c>
      <c r="R183" t="s">
        <v>94</v>
      </c>
      <c r="S183" t="s">
        <v>94</v>
      </c>
      <c r="T183" t="s">
        <v>96</v>
      </c>
      <c r="U183" t="s">
        <v>94</v>
      </c>
      <c r="V183" t="s">
        <v>95</v>
      </c>
      <c r="W183" t="s">
        <v>96</v>
      </c>
      <c r="X183" t="s">
        <v>94</v>
      </c>
      <c r="Y183" t="s">
        <v>95</v>
      </c>
      <c r="Z183" t="s">
        <v>96</v>
      </c>
      <c r="AA183" t="s">
        <v>95</v>
      </c>
      <c r="AB183" t="s">
        <v>94</v>
      </c>
      <c r="AC183" t="s">
        <v>96</v>
      </c>
      <c r="AD183" t="s">
        <v>95</v>
      </c>
      <c r="AE183" t="s">
        <v>96</v>
      </c>
      <c r="AF183" t="s">
        <v>96</v>
      </c>
      <c r="AG183" t="s">
        <v>96</v>
      </c>
      <c r="AH183" t="s">
        <v>96</v>
      </c>
      <c r="AI183" t="s">
        <v>97</v>
      </c>
      <c r="AJ183" t="s">
        <v>631</v>
      </c>
      <c r="AO183" t="s">
        <v>45</v>
      </c>
      <c r="AP183" t="s">
        <v>46</v>
      </c>
      <c r="AS183" t="s">
        <v>49</v>
      </c>
      <c r="AX183" t="s">
        <v>54</v>
      </c>
      <c r="BI183" t="s">
        <v>130</v>
      </c>
      <c r="BK183" t="s">
        <v>102</v>
      </c>
      <c r="BL183" t="s">
        <v>102</v>
      </c>
      <c r="BM183" t="s">
        <v>67</v>
      </c>
      <c r="BO183" t="s">
        <v>69</v>
      </c>
      <c r="BY183" t="s">
        <v>126</v>
      </c>
      <c r="CA183" t="s">
        <v>104</v>
      </c>
      <c r="CC183" t="s">
        <v>79</v>
      </c>
      <c r="CJ183" t="s">
        <v>127</v>
      </c>
      <c r="CL183" t="s">
        <v>172</v>
      </c>
      <c r="CM183" t="s">
        <v>632</v>
      </c>
      <c r="CO183" t="s">
        <v>133</v>
      </c>
    </row>
    <row r="184" spans="1:93" x14ac:dyDescent="0.2">
      <c r="A184">
        <v>2938</v>
      </c>
      <c r="B184">
        <v>11148105028</v>
      </c>
      <c r="C184" t="s">
        <v>12</v>
      </c>
      <c r="F184" t="s">
        <v>15</v>
      </c>
      <c r="J184" t="s">
        <v>612</v>
      </c>
      <c r="M184" t="s">
        <v>109</v>
      </c>
      <c r="P184" t="s">
        <v>94</v>
      </c>
      <c r="Q184" t="s">
        <v>94</v>
      </c>
      <c r="R184" t="s">
        <v>94</v>
      </c>
      <c r="S184" t="s">
        <v>94</v>
      </c>
      <c r="T184" t="s">
        <v>94</v>
      </c>
      <c r="U184" t="s">
        <v>94</v>
      </c>
      <c r="V184" t="s">
        <v>94</v>
      </c>
      <c r="W184" t="s">
        <v>94</v>
      </c>
      <c r="X184" t="s">
        <v>94</v>
      </c>
      <c r="Y184" t="s">
        <v>94</v>
      </c>
      <c r="Z184" t="s">
        <v>95</v>
      </c>
      <c r="AA184" t="s">
        <v>94</v>
      </c>
      <c r="AB184" t="s">
        <v>94</v>
      </c>
      <c r="AC184" t="s">
        <v>94</v>
      </c>
      <c r="AD184" t="s">
        <v>94</v>
      </c>
      <c r="AE184" t="s">
        <v>96</v>
      </c>
      <c r="AF184" t="s">
        <v>96</v>
      </c>
      <c r="AG184" t="s">
        <v>96</v>
      </c>
      <c r="AH184" t="s">
        <v>94</v>
      </c>
      <c r="AI184" t="s">
        <v>94</v>
      </c>
      <c r="AJ184" t="s">
        <v>633</v>
      </c>
      <c r="AK184" t="s">
        <v>634</v>
      </c>
      <c r="AM184" t="s">
        <v>43</v>
      </c>
      <c r="AP184" t="s">
        <v>46</v>
      </c>
      <c r="AR184" t="s">
        <v>48</v>
      </c>
      <c r="AX184" t="s">
        <v>54</v>
      </c>
      <c r="BA184" t="s">
        <v>57</v>
      </c>
      <c r="BG184" t="s">
        <v>635</v>
      </c>
      <c r="BI184" t="s">
        <v>113</v>
      </c>
      <c r="BK184" t="s">
        <v>102</v>
      </c>
      <c r="BL184" t="s">
        <v>102</v>
      </c>
      <c r="BN184" t="s">
        <v>68</v>
      </c>
      <c r="BO184" t="s">
        <v>69</v>
      </c>
      <c r="BY184" t="s">
        <v>103</v>
      </c>
      <c r="CA184" t="s">
        <v>104</v>
      </c>
      <c r="CC184" t="s">
        <v>79</v>
      </c>
      <c r="CJ184" t="s">
        <v>127</v>
      </c>
      <c r="CL184" t="s">
        <v>132</v>
      </c>
      <c r="CM184" t="s">
        <v>636</v>
      </c>
      <c r="CO184" t="s">
        <v>108</v>
      </c>
    </row>
    <row r="185" spans="1:93" x14ac:dyDescent="0.2">
      <c r="A185">
        <v>2933</v>
      </c>
      <c r="B185">
        <v>11148046090</v>
      </c>
      <c r="C185" t="s">
        <v>12</v>
      </c>
      <c r="E185" t="s">
        <v>14</v>
      </c>
      <c r="J185" t="s">
        <v>612</v>
      </c>
      <c r="M185" t="s">
        <v>148</v>
      </c>
      <c r="P185" t="s">
        <v>94</v>
      </c>
      <c r="Q185" t="s">
        <v>94</v>
      </c>
      <c r="R185" t="s">
        <v>96</v>
      </c>
      <c r="S185" t="s">
        <v>94</v>
      </c>
      <c r="T185" t="s">
        <v>96</v>
      </c>
      <c r="U185" t="s">
        <v>96</v>
      </c>
      <c r="V185" t="s">
        <v>96</v>
      </c>
      <c r="W185" t="s">
        <v>95</v>
      </c>
      <c r="X185" t="s">
        <v>96</v>
      </c>
      <c r="Y185" t="s">
        <v>96</v>
      </c>
      <c r="Z185" t="s">
        <v>95</v>
      </c>
      <c r="AA185" t="s">
        <v>96</v>
      </c>
      <c r="AB185" t="s">
        <v>96</v>
      </c>
      <c r="AC185" t="s">
        <v>95</v>
      </c>
      <c r="AD185" t="s">
        <v>95</v>
      </c>
      <c r="AE185" t="s">
        <v>95</v>
      </c>
      <c r="AF185" t="s">
        <v>95</v>
      </c>
      <c r="AG185" t="s">
        <v>95</v>
      </c>
      <c r="AH185" t="s">
        <v>95</v>
      </c>
      <c r="AI185" t="s">
        <v>95</v>
      </c>
      <c r="AJ185" t="s">
        <v>637</v>
      </c>
      <c r="AK185" t="s">
        <v>638</v>
      </c>
      <c r="AN185" t="s">
        <v>44</v>
      </c>
      <c r="AO185" t="s">
        <v>45</v>
      </c>
      <c r="AZ185" t="s">
        <v>56</v>
      </c>
      <c r="BB185" t="s">
        <v>58</v>
      </c>
      <c r="BG185" t="s">
        <v>639</v>
      </c>
      <c r="BI185" t="s">
        <v>113</v>
      </c>
      <c r="BK185" t="s">
        <v>102</v>
      </c>
      <c r="BL185" t="s">
        <v>102</v>
      </c>
      <c r="BN185" t="s">
        <v>68</v>
      </c>
      <c r="BO185" t="s">
        <v>69</v>
      </c>
      <c r="BY185" t="s">
        <v>121</v>
      </c>
      <c r="CA185" t="s">
        <v>104</v>
      </c>
      <c r="CG185" t="s">
        <v>83</v>
      </c>
      <c r="CJ185" t="s">
        <v>127</v>
      </c>
      <c r="CL185" t="s">
        <v>172</v>
      </c>
      <c r="CO185" t="s">
        <v>133</v>
      </c>
    </row>
    <row r="186" spans="1:93" x14ac:dyDescent="0.2">
      <c r="A186">
        <v>2925</v>
      </c>
      <c r="B186">
        <v>11147680379</v>
      </c>
      <c r="C186" t="s">
        <v>12</v>
      </c>
      <c r="F186" t="s">
        <v>15</v>
      </c>
      <c r="J186" t="s">
        <v>612</v>
      </c>
      <c r="M186" t="s">
        <v>93</v>
      </c>
      <c r="P186" t="s">
        <v>94</v>
      </c>
      <c r="Q186" t="s">
        <v>94</v>
      </c>
      <c r="R186" t="s">
        <v>96</v>
      </c>
      <c r="S186" t="s">
        <v>94</v>
      </c>
      <c r="T186" t="s">
        <v>94</v>
      </c>
      <c r="U186" t="s">
        <v>96</v>
      </c>
      <c r="V186" t="s">
        <v>96</v>
      </c>
      <c r="W186" t="s">
        <v>95</v>
      </c>
      <c r="X186" t="s">
        <v>94</v>
      </c>
      <c r="Y186" t="s">
        <v>96</v>
      </c>
      <c r="Z186" t="s">
        <v>96</v>
      </c>
      <c r="AA186" t="s">
        <v>97</v>
      </c>
      <c r="AB186" t="s">
        <v>94</v>
      </c>
      <c r="AC186" t="s">
        <v>94</v>
      </c>
      <c r="AD186" t="s">
        <v>188</v>
      </c>
      <c r="AE186" t="s">
        <v>96</v>
      </c>
      <c r="AF186" t="s">
        <v>96</v>
      </c>
      <c r="AG186" t="s">
        <v>96</v>
      </c>
      <c r="AH186" t="s">
        <v>95</v>
      </c>
      <c r="AI186" t="s">
        <v>188</v>
      </c>
      <c r="AJ186" t="s">
        <v>274</v>
      </c>
      <c r="AK186" t="s">
        <v>640</v>
      </c>
      <c r="AN186" t="s">
        <v>44</v>
      </c>
      <c r="AO186" t="s">
        <v>45</v>
      </c>
      <c r="AP186" t="s">
        <v>46</v>
      </c>
      <c r="BA186" t="s">
        <v>57</v>
      </c>
      <c r="BE186" t="s">
        <v>61</v>
      </c>
      <c r="BI186" t="s">
        <v>113</v>
      </c>
      <c r="BK186" t="s">
        <v>143</v>
      </c>
      <c r="BL186" t="s">
        <v>102</v>
      </c>
      <c r="BM186" t="s">
        <v>67</v>
      </c>
      <c r="BN186" t="s">
        <v>68</v>
      </c>
      <c r="BO186" t="s">
        <v>69</v>
      </c>
      <c r="BY186" t="s">
        <v>135</v>
      </c>
      <c r="CA186" t="s">
        <v>104</v>
      </c>
      <c r="CC186" t="s">
        <v>79</v>
      </c>
      <c r="CJ186" t="s">
        <v>83</v>
      </c>
      <c r="CL186" t="s">
        <v>172</v>
      </c>
      <c r="CO186" t="s">
        <v>133</v>
      </c>
    </row>
    <row r="187" spans="1:93" x14ac:dyDescent="0.2">
      <c r="A187">
        <v>2922</v>
      </c>
      <c r="B187">
        <v>11147594234</v>
      </c>
      <c r="C187" t="s">
        <v>12</v>
      </c>
      <c r="J187" t="s">
        <v>612</v>
      </c>
      <c r="M187" t="s">
        <v>148</v>
      </c>
      <c r="P187" t="s">
        <v>94</v>
      </c>
      <c r="Q187" t="s">
        <v>96</v>
      </c>
      <c r="R187" t="s">
        <v>96</v>
      </c>
      <c r="S187" t="s">
        <v>96</v>
      </c>
      <c r="T187" t="s">
        <v>96</v>
      </c>
      <c r="U187" t="s">
        <v>96</v>
      </c>
      <c r="V187" t="s">
        <v>96</v>
      </c>
      <c r="W187" t="s">
        <v>96</v>
      </c>
      <c r="X187" t="s">
        <v>96</v>
      </c>
      <c r="Y187" t="s">
        <v>96</v>
      </c>
      <c r="Z187" t="s">
        <v>96</v>
      </c>
      <c r="AA187" t="s">
        <v>95</v>
      </c>
      <c r="AB187" t="s">
        <v>96</v>
      </c>
      <c r="AC187" t="s">
        <v>95</v>
      </c>
      <c r="AD187" t="s">
        <v>95</v>
      </c>
      <c r="AE187" t="s">
        <v>95</v>
      </c>
      <c r="AF187" t="s">
        <v>96</v>
      </c>
      <c r="AG187" t="s">
        <v>95</v>
      </c>
      <c r="AH187" t="s">
        <v>95</v>
      </c>
      <c r="AI187" t="s">
        <v>97</v>
      </c>
      <c r="AJ187" t="s">
        <v>641</v>
      </c>
      <c r="AK187" t="s">
        <v>642</v>
      </c>
      <c r="AN187" t="s">
        <v>44</v>
      </c>
      <c r="AO187" t="s">
        <v>45</v>
      </c>
      <c r="AT187" t="s">
        <v>50</v>
      </c>
      <c r="AV187" t="s">
        <v>52</v>
      </c>
      <c r="BI187" t="s">
        <v>130</v>
      </c>
      <c r="BK187" t="s">
        <v>102</v>
      </c>
      <c r="BL187" t="s">
        <v>102</v>
      </c>
      <c r="BM187" t="s">
        <v>67</v>
      </c>
      <c r="BY187" t="s">
        <v>114</v>
      </c>
      <c r="CA187" t="s">
        <v>115</v>
      </c>
      <c r="CC187" t="s">
        <v>79</v>
      </c>
      <c r="CJ187" t="s">
        <v>105</v>
      </c>
      <c r="CL187" t="s">
        <v>172</v>
      </c>
      <c r="CM187" t="s">
        <v>152</v>
      </c>
      <c r="CO187" t="s">
        <v>108</v>
      </c>
    </row>
    <row r="188" spans="1:93" x14ac:dyDescent="0.2">
      <c r="A188">
        <v>2919</v>
      </c>
      <c r="B188">
        <v>11147543316</v>
      </c>
      <c r="C188" t="s">
        <v>12</v>
      </c>
      <c r="D188" t="s">
        <v>13</v>
      </c>
      <c r="F188" t="s">
        <v>15</v>
      </c>
      <c r="J188" t="s">
        <v>612</v>
      </c>
      <c r="M188" t="s">
        <v>118</v>
      </c>
      <c r="P188" t="s">
        <v>96</v>
      </c>
      <c r="Q188" t="s">
        <v>94</v>
      </c>
      <c r="R188" t="s">
        <v>94</v>
      </c>
      <c r="S188" t="s">
        <v>94</v>
      </c>
      <c r="T188" t="s">
        <v>94</v>
      </c>
      <c r="U188" t="s">
        <v>96</v>
      </c>
      <c r="V188" t="s">
        <v>96</v>
      </c>
      <c r="W188" t="s">
        <v>188</v>
      </c>
      <c r="X188" t="s">
        <v>96</v>
      </c>
      <c r="Y188" t="s">
        <v>94</v>
      </c>
      <c r="Z188" t="s">
        <v>96</v>
      </c>
      <c r="AA188" t="s">
        <v>96</v>
      </c>
      <c r="AB188" t="s">
        <v>94</v>
      </c>
      <c r="AC188" t="s">
        <v>188</v>
      </c>
      <c r="AD188" t="s">
        <v>96</v>
      </c>
      <c r="AE188" t="s">
        <v>188</v>
      </c>
      <c r="AF188" t="s">
        <v>96</v>
      </c>
      <c r="AG188" t="s">
        <v>96</v>
      </c>
      <c r="AH188" t="s">
        <v>96</v>
      </c>
      <c r="AI188" t="s">
        <v>188</v>
      </c>
      <c r="AJ188" t="s">
        <v>643</v>
      </c>
      <c r="AK188" t="s">
        <v>644</v>
      </c>
      <c r="AM188" t="s">
        <v>43</v>
      </c>
      <c r="AN188" t="s">
        <v>44</v>
      </c>
      <c r="AQ188" t="s">
        <v>47</v>
      </c>
      <c r="BC188" t="s">
        <v>59</v>
      </c>
      <c r="BG188" t="s">
        <v>645</v>
      </c>
      <c r="BI188" t="s">
        <v>130</v>
      </c>
      <c r="BK188" t="s">
        <v>102</v>
      </c>
      <c r="BL188" t="s">
        <v>102</v>
      </c>
      <c r="BM188" t="s">
        <v>67</v>
      </c>
      <c r="BN188" t="s">
        <v>68</v>
      </c>
      <c r="BP188" t="s">
        <v>70</v>
      </c>
      <c r="BS188" t="s">
        <v>73</v>
      </c>
      <c r="BY188" t="s">
        <v>126</v>
      </c>
      <c r="CA188" t="s">
        <v>104</v>
      </c>
      <c r="CC188" t="s">
        <v>79</v>
      </c>
      <c r="CJ188" t="s">
        <v>127</v>
      </c>
      <c r="CL188" t="s">
        <v>106</v>
      </c>
      <c r="CM188" t="s">
        <v>632</v>
      </c>
      <c r="CO188" t="s">
        <v>108</v>
      </c>
    </row>
    <row r="189" spans="1:93" x14ac:dyDescent="0.2">
      <c r="A189">
        <v>2917</v>
      </c>
      <c r="B189">
        <v>11147527723</v>
      </c>
      <c r="C189" t="s">
        <v>12</v>
      </c>
      <c r="F189" t="s">
        <v>15</v>
      </c>
      <c r="J189" t="s">
        <v>612</v>
      </c>
      <c r="M189" t="s">
        <v>148</v>
      </c>
      <c r="P189" t="s">
        <v>94</v>
      </c>
      <c r="Q189" t="s">
        <v>94</v>
      </c>
      <c r="R189" t="s">
        <v>96</v>
      </c>
      <c r="S189" t="s">
        <v>96</v>
      </c>
      <c r="T189" t="s">
        <v>96</v>
      </c>
      <c r="U189" t="s">
        <v>96</v>
      </c>
      <c r="V189" t="s">
        <v>96</v>
      </c>
      <c r="W189" t="s">
        <v>96</v>
      </c>
      <c r="X189" t="s">
        <v>94</v>
      </c>
      <c r="Y189" t="s">
        <v>96</v>
      </c>
      <c r="Z189" t="s">
        <v>95</v>
      </c>
      <c r="AA189" t="s">
        <v>96</v>
      </c>
      <c r="AB189" t="s">
        <v>96</v>
      </c>
      <c r="AC189" t="s">
        <v>96</v>
      </c>
      <c r="AD189" t="s">
        <v>95</v>
      </c>
      <c r="AE189" t="s">
        <v>96</v>
      </c>
      <c r="AF189" t="s">
        <v>96</v>
      </c>
      <c r="AG189" t="s">
        <v>95</v>
      </c>
      <c r="AH189" t="s">
        <v>96</v>
      </c>
      <c r="AI189" t="s">
        <v>96</v>
      </c>
      <c r="AQ189" t="s">
        <v>47</v>
      </c>
      <c r="BI189" t="s">
        <v>130</v>
      </c>
      <c r="BK189" t="s">
        <v>102</v>
      </c>
      <c r="BL189" t="s">
        <v>120</v>
      </c>
      <c r="BM189" t="s">
        <v>67</v>
      </c>
      <c r="BP189" t="s">
        <v>70</v>
      </c>
      <c r="BY189" t="s">
        <v>103</v>
      </c>
      <c r="CA189" t="s">
        <v>104</v>
      </c>
      <c r="CC189" t="s">
        <v>79</v>
      </c>
      <c r="CJ189" t="s">
        <v>105</v>
      </c>
      <c r="CL189" t="s">
        <v>106</v>
      </c>
      <c r="CO189" t="s">
        <v>108</v>
      </c>
    </row>
    <row r="190" spans="1:93" x14ac:dyDescent="0.2">
      <c r="A190">
        <v>2914</v>
      </c>
      <c r="B190">
        <v>11147513687</v>
      </c>
      <c r="C190" t="s">
        <v>12</v>
      </c>
      <c r="J190" t="s">
        <v>612</v>
      </c>
      <c r="M190" t="s">
        <v>118</v>
      </c>
      <c r="P190" t="s">
        <v>95</v>
      </c>
      <c r="Q190" t="s">
        <v>94</v>
      </c>
      <c r="R190" t="s">
        <v>94</v>
      </c>
      <c r="S190" t="s">
        <v>95</v>
      </c>
      <c r="T190" t="s">
        <v>188</v>
      </c>
      <c r="U190" t="s">
        <v>96</v>
      </c>
      <c r="V190" t="s">
        <v>96</v>
      </c>
      <c r="W190" t="s">
        <v>96</v>
      </c>
      <c r="X190" t="s">
        <v>188</v>
      </c>
      <c r="Y190" t="s">
        <v>96</v>
      </c>
      <c r="Z190" t="s">
        <v>94</v>
      </c>
      <c r="AA190" t="s">
        <v>96</v>
      </c>
      <c r="AB190" t="s">
        <v>94</v>
      </c>
      <c r="AC190" t="s">
        <v>188</v>
      </c>
      <c r="AD190" t="s">
        <v>188</v>
      </c>
      <c r="AE190" t="s">
        <v>188</v>
      </c>
      <c r="AF190" t="s">
        <v>95</v>
      </c>
      <c r="AG190" t="s">
        <v>188</v>
      </c>
      <c r="AH190" t="s">
        <v>188</v>
      </c>
      <c r="AI190" t="s">
        <v>188</v>
      </c>
      <c r="AJ190" t="s">
        <v>646</v>
      </c>
      <c r="AK190" t="s">
        <v>647</v>
      </c>
      <c r="AO190" t="s">
        <v>45</v>
      </c>
      <c r="AP190" t="s">
        <v>46</v>
      </c>
      <c r="AT190" t="s">
        <v>50</v>
      </c>
      <c r="AV190" t="s">
        <v>52</v>
      </c>
      <c r="AY190" t="s">
        <v>55</v>
      </c>
      <c r="BG190" t="s">
        <v>648</v>
      </c>
      <c r="BI190" t="s">
        <v>130</v>
      </c>
      <c r="BK190" t="s">
        <v>120</v>
      </c>
      <c r="BL190" t="s">
        <v>151</v>
      </c>
      <c r="BM190" t="s">
        <v>67</v>
      </c>
      <c r="BN190" t="s">
        <v>68</v>
      </c>
      <c r="BO190" t="s">
        <v>69</v>
      </c>
      <c r="BY190" t="s">
        <v>131</v>
      </c>
      <c r="CA190" t="s">
        <v>83</v>
      </c>
      <c r="CG190" t="s">
        <v>83</v>
      </c>
      <c r="CJ190" t="s">
        <v>105</v>
      </c>
      <c r="CL190" t="s">
        <v>106</v>
      </c>
      <c r="CM190" t="s">
        <v>542</v>
      </c>
      <c r="CO190" t="s">
        <v>108</v>
      </c>
    </row>
    <row r="191" spans="1:93" x14ac:dyDescent="0.2">
      <c r="A191">
        <v>2913</v>
      </c>
      <c r="B191">
        <v>11147497219</v>
      </c>
      <c r="C191" t="s">
        <v>12</v>
      </c>
      <c r="D191" t="s">
        <v>13</v>
      </c>
      <c r="F191" t="s">
        <v>15</v>
      </c>
      <c r="J191" t="s">
        <v>612</v>
      </c>
      <c r="M191" t="s">
        <v>148</v>
      </c>
      <c r="P191" t="s">
        <v>94</v>
      </c>
      <c r="Q191" t="s">
        <v>94</v>
      </c>
      <c r="R191" t="s">
        <v>96</v>
      </c>
      <c r="S191" t="s">
        <v>94</v>
      </c>
      <c r="T191" t="s">
        <v>96</v>
      </c>
      <c r="U191" t="s">
        <v>95</v>
      </c>
      <c r="V191" t="s">
        <v>96</v>
      </c>
      <c r="W191" t="s">
        <v>96</v>
      </c>
      <c r="X191" t="s">
        <v>94</v>
      </c>
      <c r="Y191" t="s">
        <v>94</v>
      </c>
      <c r="Z191" t="s">
        <v>95</v>
      </c>
      <c r="AA191" t="s">
        <v>94</v>
      </c>
      <c r="AB191" t="s">
        <v>94</v>
      </c>
      <c r="AC191" t="s">
        <v>96</v>
      </c>
      <c r="AD191" t="s">
        <v>96</v>
      </c>
      <c r="AE191" t="s">
        <v>95</v>
      </c>
      <c r="AF191" t="s">
        <v>96</v>
      </c>
      <c r="AG191" t="s">
        <v>95</v>
      </c>
      <c r="AH191" t="s">
        <v>94</v>
      </c>
      <c r="AI191" t="s">
        <v>95</v>
      </c>
      <c r="AN191" t="s">
        <v>44</v>
      </c>
      <c r="AR191" t="s">
        <v>48</v>
      </c>
      <c r="AY191" t="s">
        <v>55</v>
      </c>
      <c r="AZ191" t="s">
        <v>56</v>
      </c>
      <c r="BF191" t="s">
        <v>62</v>
      </c>
      <c r="BG191" t="s">
        <v>649</v>
      </c>
      <c r="BI191" t="s">
        <v>130</v>
      </c>
      <c r="BK191" t="s">
        <v>102</v>
      </c>
      <c r="BL191" t="s">
        <v>102</v>
      </c>
      <c r="BM191" t="s">
        <v>67</v>
      </c>
      <c r="BP191" t="s">
        <v>70</v>
      </c>
      <c r="BQ191" t="s">
        <v>71</v>
      </c>
      <c r="BY191" t="s">
        <v>135</v>
      </c>
      <c r="CA191" t="s">
        <v>104</v>
      </c>
      <c r="CC191" t="s">
        <v>79</v>
      </c>
      <c r="CJ191" t="s">
        <v>105</v>
      </c>
      <c r="CL191" t="s">
        <v>132</v>
      </c>
      <c r="CO191" t="s">
        <v>133</v>
      </c>
    </row>
    <row r="192" spans="1:93" x14ac:dyDescent="0.2">
      <c r="A192">
        <v>2897</v>
      </c>
      <c r="B192">
        <v>11147003027</v>
      </c>
      <c r="C192" t="s">
        <v>12</v>
      </c>
      <c r="D192" t="s">
        <v>13</v>
      </c>
      <c r="F192" t="s">
        <v>15</v>
      </c>
      <c r="J192" t="s">
        <v>612</v>
      </c>
      <c r="M192" t="s">
        <v>134</v>
      </c>
      <c r="P192" t="s">
        <v>94</v>
      </c>
      <c r="Q192" t="s">
        <v>94</v>
      </c>
      <c r="R192" t="s">
        <v>94</v>
      </c>
      <c r="S192" t="s">
        <v>94</v>
      </c>
      <c r="T192" t="s">
        <v>94</v>
      </c>
      <c r="U192" t="s">
        <v>94</v>
      </c>
      <c r="V192" t="s">
        <v>94</v>
      </c>
      <c r="W192" t="s">
        <v>96</v>
      </c>
      <c r="X192" t="s">
        <v>94</v>
      </c>
      <c r="Y192" t="s">
        <v>94</v>
      </c>
      <c r="Z192" t="s">
        <v>94</v>
      </c>
      <c r="AA192" t="s">
        <v>94</v>
      </c>
      <c r="AB192" t="s">
        <v>94</v>
      </c>
      <c r="AC192" t="s">
        <v>94</v>
      </c>
      <c r="AD192" t="s">
        <v>94</v>
      </c>
      <c r="AE192" t="s">
        <v>94</v>
      </c>
      <c r="AF192" t="s">
        <v>94</v>
      </c>
      <c r="AG192" t="s">
        <v>96</v>
      </c>
      <c r="AH192" t="s">
        <v>96</v>
      </c>
      <c r="AI192" t="s">
        <v>95</v>
      </c>
      <c r="AJ192" t="s">
        <v>650</v>
      </c>
      <c r="AK192" t="s">
        <v>651</v>
      </c>
      <c r="AN192" t="s">
        <v>44</v>
      </c>
      <c r="BG192" t="s">
        <v>652</v>
      </c>
      <c r="BI192" t="s">
        <v>113</v>
      </c>
      <c r="BK192" t="s">
        <v>120</v>
      </c>
      <c r="BL192" t="s">
        <v>120</v>
      </c>
      <c r="BM192" t="s">
        <v>67</v>
      </c>
      <c r="BP192" t="s">
        <v>70</v>
      </c>
      <c r="BY192" t="s">
        <v>126</v>
      </c>
      <c r="CA192" t="s">
        <v>104</v>
      </c>
      <c r="CC192" t="s">
        <v>79</v>
      </c>
      <c r="CJ192" t="s">
        <v>127</v>
      </c>
      <c r="CL192" t="s">
        <v>106</v>
      </c>
      <c r="CM192" t="s">
        <v>653</v>
      </c>
      <c r="CO192" t="s">
        <v>133</v>
      </c>
    </row>
    <row r="193" spans="1:93" x14ac:dyDescent="0.2">
      <c r="A193">
        <v>2892</v>
      </c>
      <c r="B193">
        <v>11146760453</v>
      </c>
      <c r="C193" t="s">
        <v>12</v>
      </c>
      <c r="D193" t="s">
        <v>13</v>
      </c>
      <c r="F193" t="s">
        <v>15</v>
      </c>
      <c r="J193" t="s">
        <v>612</v>
      </c>
      <c r="M193" t="s">
        <v>109</v>
      </c>
      <c r="P193" t="s">
        <v>94</v>
      </c>
      <c r="Q193" t="s">
        <v>94</v>
      </c>
      <c r="R193" t="s">
        <v>94</v>
      </c>
      <c r="S193" t="s">
        <v>96</v>
      </c>
      <c r="T193" t="s">
        <v>96</v>
      </c>
      <c r="U193" t="s">
        <v>95</v>
      </c>
      <c r="V193" t="s">
        <v>96</v>
      </c>
      <c r="W193" t="s">
        <v>95</v>
      </c>
      <c r="X193" t="s">
        <v>96</v>
      </c>
      <c r="Y193" t="s">
        <v>95</v>
      </c>
      <c r="Z193" t="s">
        <v>96</v>
      </c>
      <c r="AA193" t="s">
        <v>96</v>
      </c>
      <c r="AB193" t="s">
        <v>96</v>
      </c>
      <c r="AC193" t="s">
        <v>95</v>
      </c>
      <c r="AD193" t="s">
        <v>96</v>
      </c>
      <c r="AE193" t="s">
        <v>95</v>
      </c>
      <c r="AF193" t="s">
        <v>95</v>
      </c>
      <c r="AG193" t="s">
        <v>96</v>
      </c>
      <c r="AH193" t="s">
        <v>95</v>
      </c>
      <c r="AI193" t="s">
        <v>95</v>
      </c>
      <c r="AJ193" t="s">
        <v>654</v>
      </c>
      <c r="AK193" t="s">
        <v>655</v>
      </c>
      <c r="AP193" t="s">
        <v>46</v>
      </c>
      <c r="BI193" t="s">
        <v>83</v>
      </c>
      <c r="BK193" t="s">
        <v>102</v>
      </c>
      <c r="BL193" t="s">
        <v>102</v>
      </c>
      <c r="BM193" t="s">
        <v>67</v>
      </c>
      <c r="BY193" t="s">
        <v>126</v>
      </c>
      <c r="CA193" t="s">
        <v>104</v>
      </c>
      <c r="CC193" t="s">
        <v>79</v>
      </c>
      <c r="CJ193" t="s">
        <v>127</v>
      </c>
      <c r="CL193" t="s">
        <v>172</v>
      </c>
      <c r="CM193" t="s">
        <v>656</v>
      </c>
      <c r="CO193" t="s">
        <v>108</v>
      </c>
    </row>
    <row r="194" spans="1:93" x14ac:dyDescent="0.2">
      <c r="A194">
        <v>2888</v>
      </c>
      <c r="B194">
        <v>11146074460</v>
      </c>
      <c r="C194" t="s">
        <v>12</v>
      </c>
      <c r="J194" t="s">
        <v>612</v>
      </c>
      <c r="M194" t="s">
        <v>93</v>
      </c>
      <c r="P194" t="s">
        <v>94</v>
      </c>
      <c r="Q194" t="s">
        <v>94</v>
      </c>
      <c r="R194" t="s">
        <v>94</v>
      </c>
      <c r="S194" t="s">
        <v>94</v>
      </c>
      <c r="T194" t="s">
        <v>94</v>
      </c>
      <c r="U194" t="s">
        <v>94</v>
      </c>
      <c r="V194" t="s">
        <v>94</v>
      </c>
      <c r="W194" t="s">
        <v>94</v>
      </c>
      <c r="X194" t="s">
        <v>94</v>
      </c>
      <c r="Y194" t="s">
        <v>94</v>
      </c>
      <c r="Z194" t="s">
        <v>94</v>
      </c>
      <c r="AA194" t="s">
        <v>96</v>
      </c>
      <c r="AB194" t="s">
        <v>96</v>
      </c>
      <c r="AC194" t="s">
        <v>96</v>
      </c>
      <c r="AD194" t="s">
        <v>94</v>
      </c>
      <c r="AE194" t="s">
        <v>96</v>
      </c>
      <c r="AF194" t="s">
        <v>94</v>
      </c>
      <c r="AG194" t="s">
        <v>96</v>
      </c>
      <c r="AH194" t="s">
        <v>96</v>
      </c>
      <c r="AI194" t="s">
        <v>96</v>
      </c>
      <c r="AJ194" t="s">
        <v>657</v>
      </c>
      <c r="AK194" t="s">
        <v>658</v>
      </c>
      <c r="AR194" t="s">
        <v>48</v>
      </c>
      <c r="AV194" t="s">
        <v>52</v>
      </c>
      <c r="AW194" t="s">
        <v>53</v>
      </c>
      <c r="AY194" t="s">
        <v>55</v>
      </c>
      <c r="BA194" t="s">
        <v>57</v>
      </c>
      <c r="BG194" t="s">
        <v>659</v>
      </c>
      <c r="BI194" t="s">
        <v>113</v>
      </c>
      <c r="BK194" t="s">
        <v>102</v>
      </c>
      <c r="BL194" t="s">
        <v>120</v>
      </c>
      <c r="BM194" t="s">
        <v>67</v>
      </c>
      <c r="BU194" t="s">
        <v>75</v>
      </c>
      <c r="BY194" t="s">
        <v>103</v>
      </c>
      <c r="CA194" t="s">
        <v>104</v>
      </c>
      <c r="CC194" t="s">
        <v>79</v>
      </c>
      <c r="CJ194" t="s">
        <v>105</v>
      </c>
      <c r="CL194" t="s">
        <v>132</v>
      </c>
      <c r="CO194" t="s">
        <v>108</v>
      </c>
    </row>
    <row r="195" spans="1:93" x14ac:dyDescent="0.2">
      <c r="A195">
        <v>2887</v>
      </c>
      <c r="B195">
        <v>11146024486</v>
      </c>
      <c r="C195" t="s">
        <v>12</v>
      </c>
      <c r="D195" t="s">
        <v>13</v>
      </c>
      <c r="E195" t="s">
        <v>14</v>
      </c>
      <c r="F195" t="s">
        <v>15</v>
      </c>
      <c r="J195" t="s">
        <v>612</v>
      </c>
      <c r="M195" t="s">
        <v>93</v>
      </c>
      <c r="P195" t="s">
        <v>94</v>
      </c>
      <c r="Q195" t="s">
        <v>94</v>
      </c>
      <c r="R195" t="s">
        <v>94</v>
      </c>
      <c r="S195" t="s">
        <v>97</v>
      </c>
      <c r="T195" t="s">
        <v>97</v>
      </c>
      <c r="U195" t="s">
        <v>96</v>
      </c>
      <c r="V195" t="s">
        <v>97</v>
      </c>
      <c r="W195" t="s">
        <v>94</v>
      </c>
      <c r="X195" t="s">
        <v>96</v>
      </c>
      <c r="Y195" t="s">
        <v>97</v>
      </c>
      <c r="Z195" t="s">
        <v>96</v>
      </c>
      <c r="AA195" t="s">
        <v>96</v>
      </c>
      <c r="AB195" t="s">
        <v>97</v>
      </c>
      <c r="AC195" t="s">
        <v>97</v>
      </c>
      <c r="AD195" t="s">
        <v>97</v>
      </c>
      <c r="AE195" t="s">
        <v>96</v>
      </c>
      <c r="AF195" t="s">
        <v>97</v>
      </c>
      <c r="AG195" t="s">
        <v>95</v>
      </c>
      <c r="AH195" t="s">
        <v>96</v>
      </c>
      <c r="AI195" t="s">
        <v>95</v>
      </c>
      <c r="AJ195" t="s">
        <v>660</v>
      </c>
      <c r="AK195" t="s">
        <v>661</v>
      </c>
      <c r="AO195" t="s">
        <v>45</v>
      </c>
      <c r="AP195" t="s">
        <v>46</v>
      </c>
      <c r="AS195" t="s">
        <v>49</v>
      </c>
      <c r="AU195" t="s">
        <v>51</v>
      </c>
      <c r="AY195" t="s">
        <v>55</v>
      </c>
      <c r="BG195" t="s">
        <v>662</v>
      </c>
      <c r="BI195" t="s">
        <v>192</v>
      </c>
      <c r="BK195" t="s">
        <v>102</v>
      </c>
      <c r="BL195" t="s">
        <v>102</v>
      </c>
      <c r="BM195" t="s">
        <v>67</v>
      </c>
      <c r="BR195" t="s">
        <v>72</v>
      </c>
      <c r="BY195" t="s">
        <v>121</v>
      </c>
      <c r="CA195" t="s">
        <v>104</v>
      </c>
      <c r="CC195" t="s">
        <v>79</v>
      </c>
      <c r="CJ195" t="s">
        <v>105</v>
      </c>
      <c r="CL195" t="s">
        <v>106</v>
      </c>
      <c r="CM195" t="s">
        <v>663</v>
      </c>
      <c r="CO195" t="s">
        <v>133</v>
      </c>
    </row>
    <row r="196" spans="1:93" x14ac:dyDescent="0.2">
      <c r="A196">
        <v>2886</v>
      </c>
      <c r="B196">
        <v>11146003560</v>
      </c>
      <c r="C196" t="s">
        <v>12</v>
      </c>
      <c r="F196" t="s">
        <v>15</v>
      </c>
      <c r="J196" t="s">
        <v>612</v>
      </c>
      <c r="M196" t="s">
        <v>109</v>
      </c>
      <c r="P196" t="s">
        <v>94</v>
      </c>
      <c r="Q196" t="s">
        <v>94</v>
      </c>
      <c r="R196" t="s">
        <v>94</v>
      </c>
      <c r="S196" t="s">
        <v>94</v>
      </c>
      <c r="T196" t="s">
        <v>94</v>
      </c>
      <c r="U196" t="s">
        <v>94</v>
      </c>
      <c r="V196" t="s">
        <v>94</v>
      </c>
      <c r="W196" t="s">
        <v>96</v>
      </c>
      <c r="X196" t="s">
        <v>95</v>
      </c>
      <c r="Y196" t="s">
        <v>94</v>
      </c>
      <c r="Z196" t="s">
        <v>94</v>
      </c>
      <c r="AA196" t="s">
        <v>95</v>
      </c>
      <c r="AB196" t="s">
        <v>96</v>
      </c>
      <c r="AC196" t="s">
        <v>94</v>
      </c>
      <c r="AD196" t="s">
        <v>95</v>
      </c>
      <c r="AE196" t="s">
        <v>96</v>
      </c>
      <c r="AF196" t="s">
        <v>96</v>
      </c>
      <c r="AG196" t="s">
        <v>96</v>
      </c>
      <c r="AH196" t="s">
        <v>96</v>
      </c>
      <c r="AI196" t="s">
        <v>95</v>
      </c>
      <c r="AJ196" t="s">
        <v>664</v>
      </c>
      <c r="AK196" t="s">
        <v>665</v>
      </c>
      <c r="AN196" t="s">
        <v>44</v>
      </c>
      <c r="AO196" t="s">
        <v>45</v>
      </c>
      <c r="AP196" t="s">
        <v>46</v>
      </c>
      <c r="AQ196" t="s">
        <v>47</v>
      </c>
      <c r="AX196" t="s">
        <v>54</v>
      </c>
      <c r="BG196" t="s">
        <v>666</v>
      </c>
      <c r="BI196" t="s">
        <v>113</v>
      </c>
      <c r="BK196" t="s">
        <v>102</v>
      </c>
      <c r="BL196" t="s">
        <v>102</v>
      </c>
      <c r="BM196" t="s">
        <v>67</v>
      </c>
      <c r="BN196" t="s">
        <v>68</v>
      </c>
      <c r="BQ196" t="s">
        <v>71</v>
      </c>
      <c r="BY196" t="s">
        <v>114</v>
      </c>
      <c r="CA196" t="s">
        <v>115</v>
      </c>
      <c r="CC196" t="s">
        <v>79</v>
      </c>
      <c r="CJ196" t="s">
        <v>127</v>
      </c>
      <c r="CL196" t="s">
        <v>106</v>
      </c>
      <c r="CM196" t="s">
        <v>667</v>
      </c>
      <c r="CO196" t="s">
        <v>108</v>
      </c>
    </row>
    <row r="197" spans="1:93" x14ac:dyDescent="0.2">
      <c r="A197">
        <v>2882</v>
      </c>
      <c r="B197">
        <v>11145976978</v>
      </c>
      <c r="C197" t="s">
        <v>12</v>
      </c>
      <c r="F197" t="s">
        <v>15</v>
      </c>
      <c r="H197" t="s">
        <v>668</v>
      </c>
      <c r="J197" t="s">
        <v>612</v>
      </c>
      <c r="M197" t="s">
        <v>207</v>
      </c>
      <c r="P197" t="s">
        <v>94</v>
      </c>
      <c r="Q197" t="s">
        <v>94</v>
      </c>
      <c r="R197" t="s">
        <v>96</v>
      </c>
      <c r="S197" t="s">
        <v>94</v>
      </c>
      <c r="T197" t="s">
        <v>96</v>
      </c>
      <c r="U197" t="s">
        <v>96</v>
      </c>
      <c r="V197" t="s">
        <v>97</v>
      </c>
      <c r="W197" t="s">
        <v>96</v>
      </c>
      <c r="X197" t="s">
        <v>94</v>
      </c>
      <c r="Y197" t="s">
        <v>95</v>
      </c>
      <c r="Z197" t="s">
        <v>95</v>
      </c>
      <c r="AA197" t="s">
        <v>94</v>
      </c>
      <c r="AB197" t="s">
        <v>96</v>
      </c>
      <c r="AC197" t="s">
        <v>96</v>
      </c>
      <c r="AD197" t="s">
        <v>95</v>
      </c>
      <c r="AE197" t="s">
        <v>95</v>
      </c>
      <c r="AF197" t="s">
        <v>95</v>
      </c>
      <c r="AG197" t="s">
        <v>96</v>
      </c>
      <c r="AH197" t="s">
        <v>95</v>
      </c>
      <c r="AI197" t="s">
        <v>95</v>
      </c>
      <c r="AJ197" t="s">
        <v>669</v>
      </c>
      <c r="AK197" t="s">
        <v>670</v>
      </c>
      <c r="AM197" t="s">
        <v>43</v>
      </c>
      <c r="BA197" t="s">
        <v>57</v>
      </c>
      <c r="BB197" t="s">
        <v>58</v>
      </c>
      <c r="BG197" t="s">
        <v>671</v>
      </c>
      <c r="BI197" t="s">
        <v>192</v>
      </c>
      <c r="BK197" t="s">
        <v>102</v>
      </c>
      <c r="BL197" t="s">
        <v>143</v>
      </c>
      <c r="BM197" t="s">
        <v>67</v>
      </c>
      <c r="BN197" t="s">
        <v>68</v>
      </c>
      <c r="BP197" t="s">
        <v>70</v>
      </c>
      <c r="BQ197" t="s">
        <v>71</v>
      </c>
      <c r="BY197" t="s">
        <v>83</v>
      </c>
      <c r="CA197" t="s">
        <v>83</v>
      </c>
      <c r="CG197" t="s">
        <v>83</v>
      </c>
      <c r="CJ197" t="s">
        <v>171</v>
      </c>
      <c r="CL197" t="s">
        <v>106</v>
      </c>
      <c r="CO197" t="s">
        <v>108</v>
      </c>
    </row>
    <row r="198" spans="1:93" x14ac:dyDescent="0.2">
      <c r="A198">
        <v>2880</v>
      </c>
      <c r="B198">
        <v>11145956360</v>
      </c>
      <c r="C198" t="s">
        <v>12</v>
      </c>
      <c r="F198" t="s">
        <v>15</v>
      </c>
      <c r="J198" t="s">
        <v>612</v>
      </c>
      <c r="M198" t="s">
        <v>109</v>
      </c>
      <c r="P198" t="s">
        <v>94</v>
      </c>
      <c r="Q198" t="s">
        <v>94</v>
      </c>
      <c r="R198" t="s">
        <v>94</v>
      </c>
      <c r="S198" t="s">
        <v>94</v>
      </c>
      <c r="T198" t="s">
        <v>94</v>
      </c>
      <c r="U198" t="s">
        <v>94</v>
      </c>
      <c r="V198" t="s">
        <v>96</v>
      </c>
      <c r="W198" t="s">
        <v>94</v>
      </c>
      <c r="X198" t="s">
        <v>94</v>
      </c>
      <c r="Y198" t="s">
        <v>94</v>
      </c>
      <c r="Z198" t="s">
        <v>94</v>
      </c>
      <c r="AA198" t="s">
        <v>94</v>
      </c>
      <c r="AB198" t="s">
        <v>94</v>
      </c>
      <c r="AC198" t="s">
        <v>94</v>
      </c>
      <c r="AD198" t="s">
        <v>96</v>
      </c>
      <c r="AE198" t="s">
        <v>96</v>
      </c>
      <c r="AF198" t="s">
        <v>94</v>
      </c>
      <c r="AG198" t="s">
        <v>95</v>
      </c>
      <c r="AH198" t="s">
        <v>96</v>
      </c>
      <c r="AI198" t="s">
        <v>95</v>
      </c>
      <c r="AJ198" t="s">
        <v>672</v>
      </c>
      <c r="AK198" t="s">
        <v>673</v>
      </c>
      <c r="AN198" t="s">
        <v>44</v>
      </c>
      <c r="AP198" t="s">
        <v>46</v>
      </c>
      <c r="AR198" t="s">
        <v>48</v>
      </c>
      <c r="AT198" t="s">
        <v>50</v>
      </c>
      <c r="AV198" t="s">
        <v>52</v>
      </c>
      <c r="BG198" t="s">
        <v>674</v>
      </c>
      <c r="BI198" t="s">
        <v>113</v>
      </c>
      <c r="BK198" t="s">
        <v>102</v>
      </c>
      <c r="BL198" t="s">
        <v>102</v>
      </c>
      <c r="BM198" t="s">
        <v>67</v>
      </c>
      <c r="BN198" t="s">
        <v>68</v>
      </c>
      <c r="BO198" t="s">
        <v>69</v>
      </c>
      <c r="BY198" t="s">
        <v>131</v>
      </c>
      <c r="CA198" t="s">
        <v>104</v>
      </c>
      <c r="CC198" t="s">
        <v>79</v>
      </c>
      <c r="CJ198" t="s">
        <v>105</v>
      </c>
      <c r="CL198" t="s">
        <v>106</v>
      </c>
      <c r="CM198" t="s">
        <v>675</v>
      </c>
      <c r="CO198" t="s">
        <v>108</v>
      </c>
    </row>
    <row r="199" spans="1:93" x14ac:dyDescent="0.2">
      <c r="A199">
        <v>2879</v>
      </c>
      <c r="B199">
        <v>11145955132</v>
      </c>
      <c r="C199" t="s">
        <v>12</v>
      </c>
      <c r="F199" t="s">
        <v>15</v>
      </c>
      <c r="J199" t="s">
        <v>612</v>
      </c>
      <c r="M199" t="s">
        <v>109</v>
      </c>
      <c r="P199" t="s">
        <v>94</v>
      </c>
      <c r="Q199" t="s">
        <v>94</v>
      </c>
      <c r="R199" t="s">
        <v>96</v>
      </c>
      <c r="S199" t="s">
        <v>94</v>
      </c>
      <c r="T199" t="s">
        <v>96</v>
      </c>
      <c r="U199" t="s">
        <v>95</v>
      </c>
      <c r="V199" t="s">
        <v>95</v>
      </c>
      <c r="W199" t="s">
        <v>94</v>
      </c>
      <c r="X199" t="s">
        <v>94</v>
      </c>
      <c r="Y199" t="s">
        <v>95</v>
      </c>
      <c r="Z199" t="s">
        <v>94</v>
      </c>
      <c r="AA199" t="s">
        <v>94</v>
      </c>
      <c r="AB199" t="s">
        <v>95</v>
      </c>
      <c r="AC199" t="s">
        <v>96</v>
      </c>
      <c r="AD199" t="s">
        <v>188</v>
      </c>
      <c r="AE199" t="s">
        <v>94</v>
      </c>
      <c r="AF199" t="s">
        <v>97</v>
      </c>
      <c r="AG199" t="s">
        <v>96</v>
      </c>
      <c r="AH199" t="s">
        <v>95</v>
      </c>
      <c r="AI199" t="s">
        <v>188</v>
      </c>
      <c r="AN199" t="s">
        <v>44</v>
      </c>
      <c r="AU199" t="s">
        <v>51</v>
      </c>
      <c r="BI199" t="s">
        <v>113</v>
      </c>
      <c r="BK199" t="s">
        <v>120</v>
      </c>
      <c r="BL199" t="s">
        <v>151</v>
      </c>
      <c r="BM199" t="s">
        <v>67</v>
      </c>
      <c r="BN199" t="s">
        <v>68</v>
      </c>
      <c r="BO199" t="s">
        <v>69</v>
      </c>
      <c r="BY199" t="s">
        <v>131</v>
      </c>
      <c r="CA199" t="s">
        <v>104</v>
      </c>
      <c r="CC199" t="s">
        <v>79</v>
      </c>
      <c r="CJ199" t="s">
        <v>127</v>
      </c>
      <c r="CL199" t="s">
        <v>106</v>
      </c>
      <c r="CM199" t="s">
        <v>676</v>
      </c>
      <c r="CO199" t="s">
        <v>108</v>
      </c>
    </row>
    <row r="200" spans="1:93" x14ac:dyDescent="0.2">
      <c r="A200">
        <v>2878</v>
      </c>
      <c r="B200">
        <v>11145954237</v>
      </c>
      <c r="C200" t="s">
        <v>12</v>
      </c>
      <c r="J200" t="s">
        <v>612</v>
      </c>
      <c r="M200" t="s">
        <v>109</v>
      </c>
      <c r="P200" t="s">
        <v>94</v>
      </c>
      <c r="Q200" t="s">
        <v>94</v>
      </c>
      <c r="R200" t="s">
        <v>94</v>
      </c>
      <c r="S200" t="s">
        <v>94</v>
      </c>
      <c r="T200" t="s">
        <v>94</v>
      </c>
      <c r="U200" t="s">
        <v>94</v>
      </c>
      <c r="V200" t="s">
        <v>96</v>
      </c>
      <c r="W200" t="s">
        <v>94</v>
      </c>
      <c r="X200" t="s">
        <v>96</v>
      </c>
      <c r="Y200" t="s">
        <v>96</v>
      </c>
      <c r="Z200" t="s">
        <v>94</v>
      </c>
      <c r="AA200" t="s">
        <v>96</v>
      </c>
      <c r="AB200" t="s">
        <v>96</v>
      </c>
      <c r="AC200" t="s">
        <v>95</v>
      </c>
      <c r="AD200" t="s">
        <v>96</v>
      </c>
      <c r="AE200" t="s">
        <v>96</v>
      </c>
      <c r="AF200" t="s">
        <v>96</v>
      </c>
      <c r="AG200" t="s">
        <v>96</v>
      </c>
      <c r="AH200" t="s">
        <v>95</v>
      </c>
      <c r="AI200" t="s">
        <v>97</v>
      </c>
      <c r="AN200" t="s">
        <v>44</v>
      </c>
      <c r="AQ200" t="s">
        <v>47</v>
      </c>
      <c r="BI200" t="s">
        <v>130</v>
      </c>
      <c r="BK200" t="s">
        <v>151</v>
      </c>
      <c r="BL200" t="s">
        <v>120</v>
      </c>
      <c r="BM200" t="s">
        <v>67</v>
      </c>
      <c r="BN200" t="s">
        <v>68</v>
      </c>
      <c r="BO200" t="s">
        <v>69</v>
      </c>
      <c r="BY200" t="s">
        <v>126</v>
      </c>
      <c r="CA200" t="s">
        <v>104</v>
      </c>
      <c r="CC200" t="s">
        <v>79</v>
      </c>
      <c r="CJ200" t="s">
        <v>127</v>
      </c>
      <c r="CL200" t="s">
        <v>106</v>
      </c>
      <c r="CM200" t="s">
        <v>677</v>
      </c>
      <c r="CO200" t="s">
        <v>108</v>
      </c>
    </row>
    <row r="201" spans="1:93" x14ac:dyDescent="0.2">
      <c r="A201">
        <v>2876</v>
      </c>
      <c r="B201">
        <v>11145924945</v>
      </c>
      <c r="C201" t="s">
        <v>12</v>
      </c>
      <c r="J201" t="s">
        <v>612</v>
      </c>
      <c r="M201" t="s">
        <v>148</v>
      </c>
      <c r="P201" t="s">
        <v>94</v>
      </c>
      <c r="Q201" t="s">
        <v>94</v>
      </c>
      <c r="R201" t="s">
        <v>96</v>
      </c>
      <c r="S201" t="s">
        <v>96</v>
      </c>
      <c r="T201" t="s">
        <v>96</v>
      </c>
      <c r="U201" t="s">
        <v>95</v>
      </c>
      <c r="V201" t="s">
        <v>96</v>
      </c>
      <c r="W201" t="s">
        <v>95</v>
      </c>
      <c r="X201" t="s">
        <v>96</v>
      </c>
      <c r="Y201" t="s">
        <v>96</v>
      </c>
      <c r="Z201" t="s">
        <v>96</v>
      </c>
      <c r="AA201" t="s">
        <v>96</v>
      </c>
      <c r="AB201" t="s">
        <v>95</v>
      </c>
      <c r="AC201" t="s">
        <v>96</v>
      </c>
      <c r="AD201" t="s">
        <v>95</v>
      </c>
      <c r="AE201" t="s">
        <v>95</v>
      </c>
      <c r="AF201" t="s">
        <v>95</v>
      </c>
      <c r="AG201" t="s">
        <v>96</v>
      </c>
      <c r="AH201" t="s">
        <v>95</v>
      </c>
      <c r="AI201" t="s">
        <v>95</v>
      </c>
      <c r="AQ201" t="s">
        <v>47</v>
      </c>
      <c r="AR201" t="s">
        <v>48</v>
      </c>
      <c r="BI201" t="s">
        <v>192</v>
      </c>
      <c r="BK201" t="s">
        <v>120</v>
      </c>
      <c r="BL201" t="s">
        <v>102</v>
      </c>
      <c r="BM201" t="s">
        <v>67</v>
      </c>
      <c r="BN201" t="s">
        <v>68</v>
      </c>
      <c r="BT201" t="s">
        <v>74</v>
      </c>
      <c r="BY201" t="s">
        <v>121</v>
      </c>
      <c r="CA201" t="s">
        <v>104</v>
      </c>
      <c r="CC201" t="s">
        <v>79</v>
      </c>
      <c r="CJ201" t="s">
        <v>105</v>
      </c>
      <c r="CL201" t="s">
        <v>132</v>
      </c>
      <c r="CO201" t="s">
        <v>133</v>
      </c>
    </row>
    <row r="202" spans="1:93" x14ac:dyDescent="0.2">
      <c r="A202">
        <v>2875</v>
      </c>
      <c r="B202">
        <v>11145913169</v>
      </c>
      <c r="C202" t="s">
        <v>12</v>
      </c>
      <c r="D202" t="s">
        <v>13</v>
      </c>
      <c r="F202" t="s">
        <v>15</v>
      </c>
      <c r="J202" t="s">
        <v>612</v>
      </c>
      <c r="M202" t="s">
        <v>148</v>
      </c>
      <c r="P202" t="s">
        <v>94</v>
      </c>
      <c r="Q202" t="s">
        <v>94</v>
      </c>
      <c r="R202" t="s">
        <v>96</v>
      </c>
      <c r="S202" t="s">
        <v>94</v>
      </c>
      <c r="T202" t="s">
        <v>96</v>
      </c>
      <c r="U202" t="s">
        <v>94</v>
      </c>
      <c r="V202" t="s">
        <v>94</v>
      </c>
      <c r="W202" t="s">
        <v>94</v>
      </c>
      <c r="X202" t="s">
        <v>95</v>
      </c>
      <c r="Y202" t="s">
        <v>94</v>
      </c>
      <c r="Z202" t="s">
        <v>95</v>
      </c>
      <c r="AA202" t="s">
        <v>94</v>
      </c>
      <c r="AB202" t="s">
        <v>95</v>
      </c>
      <c r="AC202" t="s">
        <v>94</v>
      </c>
      <c r="AD202" t="s">
        <v>96</v>
      </c>
      <c r="AE202" t="s">
        <v>95</v>
      </c>
      <c r="AF202" t="s">
        <v>95</v>
      </c>
      <c r="AG202" t="s">
        <v>94</v>
      </c>
      <c r="AH202" t="s">
        <v>95</v>
      </c>
      <c r="AI202" t="s">
        <v>94</v>
      </c>
      <c r="AJ202" t="s">
        <v>678</v>
      </c>
      <c r="AK202" t="s">
        <v>679</v>
      </c>
      <c r="AM202" t="s">
        <v>43</v>
      </c>
      <c r="AQ202" t="s">
        <v>47</v>
      </c>
      <c r="AS202" t="s">
        <v>49</v>
      </c>
      <c r="AY202" t="s">
        <v>55</v>
      </c>
      <c r="BC202" t="s">
        <v>59</v>
      </c>
      <c r="BG202" t="s">
        <v>680</v>
      </c>
      <c r="BI202" t="s">
        <v>130</v>
      </c>
      <c r="BK202" t="s">
        <v>120</v>
      </c>
      <c r="BL202" t="s">
        <v>102</v>
      </c>
      <c r="BM202" t="s">
        <v>67</v>
      </c>
      <c r="BO202" t="s">
        <v>69</v>
      </c>
      <c r="BR202" t="s">
        <v>72</v>
      </c>
      <c r="BY202" t="s">
        <v>121</v>
      </c>
      <c r="CA202" t="s">
        <v>104</v>
      </c>
      <c r="CC202" t="s">
        <v>79</v>
      </c>
      <c r="CJ202" t="s">
        <v>127</v>
      </c>
      <c r="CL202" t="s">
        <v>106</v>
      </c>
      <c r="CM202" t="s">
        <v>681</v>
      </c>
      <c r="CO202" t="s">
        <v>133</v>
      </c>
    </row>
    <row r="203" spans="1:93" x14ac:dyDescent="0.2">
      <c r="A203">
        <v>2874</v>
      </c>
      <c r="B203">
        <v>11145906964</v>
      </c>
      <c r="C203" t="s">
        <v>12</v>
      </c>
      <c r="D203" t="s">
        <v>13</v>
      </c>
      <c r="J203" t="s">
        <v>612</v>
      </c>
      <c r="M203" t="s">
        <v>118</v>
      </c>
      <c r="P203" t="s">
        <v>94</v>
      </c>
      <c r="Q203" t="s">
        <v>94</v>
      </c>
      <c r="R203" t="s">
        <v>94</v>
      </c>
      <c r="S203" t="s">
        <v>94</v>
      </c>
      <c r="T203" t="s">
        <v>94</v>
      </c>
      <c r="U203" t="s">
        <v>94</v>
      </c>
      <c r="V203" t="s">
        <v>96</v>
      </c>
      <c r="W203" t="s">
        <v>94</v>
      </c>
      <c r="X203" t="s">
        <v>94</v>
      </c>
      <c r="Y203" t="s">
        <v>96</v>
      </c>
      <c r="Z203" t="s">
        <v>95</v>
      </c>
      <c r="AA203" t="s">
        <v>94</v>
      </c>
      <c r="AB203" t="s">
        <v>94</v>
      </c>
      <c r="AC203" t="s">
        <v>94</v>
      </c>
      <c r="AD203" t="s">
        <v>95</v>
      </c>
      <c r="AE203" t="s">
        <v>95</v>
      </c>
      <c r="AF203" t="s">
        <v>96</v>
      </c>
      <c r="AG203" t="s">
        <v>94</v>
      </c>
      <c r="AH203" t="s">
        <v>94</v>
      </c>
      <c r="AI203" t="s">
        <v>96</v>
      </c>
      <c r="AJ203" t="s">
        <v>682</v>
      </c>
      <c r="AK203" t="s">
        <v>683</v>
      </c>
      <c r="AQ203" t="s">
        <v>47</v>
      </c>
      <c r="AS203" t="s">
        <v>49</v>
      </c>
      <c r="BI203" t="s">
        <v>113</v>
      </c>
      <c r="BK203" t="s">
        <v>102</v>
      </c>
      <c r="BL203" t="s">
        <v>102</v>
      </c>
      <c r="BM203" t="s">
        <v>67</v>
      </c>
      <c r="BN203" t="s">
        <v>68</v>
      </c>
      <c r="BO203" t="s">
        <v>69</v>
      </c>
      <c r="BR203" t="s">
        <v>72</v>
      </c>
      <c r="BT203" t="s">
        <v>74</v>
      </c>
      <c r="BW203" t="s">
        <v>76</v>
      </c>
      <c r="BY203" t="s">
        <v>121</v>
      </c>
      <c r="CA203" t="s">
        <v>104</v>
      </c>
      <c r="CC203" t="s">
        <v>79</v>
      </c>
      <c r="CJ203" t="s">
        <v>127</v>
      </c>
      <c r="CL203" t="s">
        <v>106</v>
      </c>
      <c r="CM203" t="s">
        <v>684</v>
      </c>
      <c r="CO203" t="s">
        <v>133</v>
      </c>
    </row>
    <row r="204" spans="1:93" x14ac:dyDescent="0.2">
      <c r="A204">
        <v>2870</v>
      </c>
      <c r="B204">
        <v>11145801815</v>
      </c>
      <c r="C204" t="s">
        <v>12</v>
      </c>
      <c r="E204" t="s">
        <v>14</v>
      </c>
      <c r="J204" t="s">
        <v>612</v>
      </c>
      <c r="M204" t="s">
        <v>148</v>
      </c>
      <c r="P204" t="s">
        <v>94</v>
      </c>
      <c r="Q204" t="s">
        <v>94</v>
      </c>
      <c r="R204" t="s">
        <v>94</v>
      </c>
      <c r="S204" t="s">
        <v>96</v>
      </c>
      <c r="T204" t="s">
        <v>96</v>
      </c>
      <c r="U204" t="s">
        <v>94</v>
      </c>
      <c r="V204" t="s">
        <v>96</v>
      </c>
      <c r="W204" t="s">
        <v>96</v>
      </c>
      <c r="X204" t="s">
        <v>94</v>
      </c>
      <c r="Y204" t="s">
        <v>96</v>
      </c>
      <c r="Z204" t="s">
        <v>96</v>
      </c>
      <c r="AA204" t="s">
        <v>96</v>
      </c>
      <c r="AB204" t="s">
        <v>96</v>
      </c>
      <c r="AC204" t="s">
        <v>95</v>
      </c>
      <c r="AD204" t="s">
        <v>95</v>
      </c>
      <c r="AE204" t="s">
        <v>95</v>
      </c>
      <c r="AF204" t="s">
        <v>95</v>
      </c>
      <c r="AG204" t="s">
        <v>96</v>
      </c>
      <c r="AH204" t="s">
        <v>95</v>
      </c>
      <c r="AI204" t="s">
        <v>97</v>
      </c>
      <c r="AJ204" t="s">
        <v>685</v>
      </c>
      <c r="AK204" t="s">
        <v>686</v>
      </c>
      <c r="AN204" t="s">
        <v>44</v>
      </c>
      <c r="AQ204" t="s">
        <v>47</v>
      </c>
      <c r="AX204" t="s">
        <v>54</v>
      </c>
      <c r="AY204" t="s">
        <v>55</v>
      </c>
      <c r="BD204" t="s">
        <v>60</v>
      </c>
      <c r="BG204" t="s">
        <v>687</v>
      </c>
      <c r="BI204" t="s">
        <v>113</v>
      </c>
      <c r="BK204" t="s">
        <v>120</v>
      </c>
      <c r="BL204" t="s">
        <v>120</v>
      </c>
      <c r="BN204" t="s">
        <v>68</v>
      </c>
      <c r="BO204" t="s">
        <v>69</v>
      </c>
      <c r="BP204" t="s">
        <v>70</v>
      </c>
      <c r="BQ204" t="s">
        <v>71</v>
      </c>
      <c r="BR204" t="s">
        <v>72</v>
      </c>
      <c r="BY204" t="s">
        <v>688</v>
      </c>
      <c r="CA204" t="s">
        <v>104</v>
      </c>
      <c r="CC204" t="s">
        <v>79</v>
      </c>
      <c r="CJ204" t="s">
        <v>116</v>
      </c>
      <c r="CL204" t="s">
        <v>172</v>
      </c>
      <c r="CO204" t="s">
        <v>108</v>
      </c>
    </row>
    <row r="205" spans="1:93" x14ac:dyDescent="0.2">
      <c r="A205">
        <v>2869</v>
      </c>
      <c r="B205">
        <v>11145790350</v>
      </c>
      <c r="C205" t="s">
        <v>12</v>
      </c>
      <c r="F205" t="s">
        <v>15</v>
      </c>
      <c r="J205" t="s">
        <v>612</v>
      </c>
      <c r="M205" t="s">
        <v>148</v>
      </c>
      <c r="P205" t="s">
        <v>94</v>
      </c>
      <c r="Q205" t="s">
        <v>94</v>
      </c>
      <c r="R205" t="s">
        <v>94</v>
      </c>
      <c r="S205" t="s">
        <v>94</v>
      </c>
      <c r="T205" t="s">
        <v>94</v>
      </c>
      <c r="U205" t="s">
        <v>96</v>
      </c>
      <c r="V205" t="s">
        <v>94</v>
      </c>
      <c r="W205" t="s">
        <v>94</v>
      </c>
      <c r="X205" t="s">
        <v>94</v>
      </c>
      <c r="Y205" t="s">
        <v>96</v>
      </c>
      <c r="Z205" t="s">
        <v>95</v>
      </c>
      <c r="AA205" t="s">
        <v>94</v>
      </c>
      <c r="AB205" t="s">
        <v>94</v>
      </c>
      <c r="AC205" t="s">
        <v>94</v>
      </c>
      <c r="AD205" t="s">
        <v>96</v>
      </c>
      <c r="AE205" t="s">
        <v>96</v>
      </c>
      <c r="AF205" t="s">
        <v>94</v>
      </c>
      <c r="AG205" t="s">
        <v>96</v>
      </c>
      <c r="AH205" t="s">
        <v>96</v>
      </c>
      <c r="AI205" t="s">
        <v>96</v>
      </c>
      <c r="AM205" t="s">
        <v>43</v>
      </c>
      <c r="AN205" t="s">
        <v>44</v>
      </c>
      <c r="AW205" t="s">
        <v>53</v>
      </c>
      <c r="AZ205" t="s">
        <v>56</v>
      </c>
      <c r="BE205" t="s">
        <v>61</v>
      </c>
      <c r="BI205" t="s">
        <v>130</v>
      </c>
      <c r="BK205" t="s">
        <v>102</v>
      </c>
      <c r="BL205" t="s">
        <v>120</v>
      </c>
      <c r="BN205" t="s">
        <v>68</v>
      </c>
      <c r="BO205" t="s">
        <v>69</v>
      </c>
      <c r="BR205" t="s">
        <v>72</v>
      </c>
      <c r="BY205" t="s">
        <v>126</v>
      </c>
      <c r="CA205" t="s">
        <v>104</v>
      </c>
      <c r="CC205" t="s">
        <v>79</v>
      </c>
      <c r="CJ205" t="s">
        <v>105</v>
      </c>
      <c r="CL205" t="s">
        <v>106</v>
      </c>
      <c r="CM205" t="s">
        <v>689</v>
      </c>
      <c r="CO205" t="s">
        <v>108</v>
      </c>
    </row>
    <row r="206" spans="1:93" x14ac:dyDescent="0.2">
      <c r="A206">
        <v>2867</v>
      </c>
      <c r="B206">
        <v>11145742620</v>
      </c>
      <c r="C206" t="s">
        <v>12</v>
      </c>
      <c r="D206" t="s">
        <v>13</v>
      </c>
      <c r="J206" t="s">
        <v>612</v>
      </c>
      <c r="M206" t="s">
        <v>134</v>
      </c>
      <c r="P206" t="s">
        <v>94</v>
      </c>
      <c r="Q206" t="s">
        <v>94</v>
      </c>
      <c r="R206" t="s">
        <v>94</v>
      </c>
      <c r="S206" t="s">
        <v>94</v>
      </c>
      <c r="T206" t="s">
        <v>96</v>
      </c>
      <c r="U206" t="s">
        <v>94</v>
      </c>
      <c r="V206" t="s">
        <v>96</v>
      </c>
      <c r="W206" t="s">
        <v>96</v>
      </c>
      <c r="X206" t="s">
        <v>94</v>
      </c>
      <c r="Y206" t="s">
        <v>94</v>
      </c>
      <c r="Z206" t="s">
        <v>96</v>
      </c>
      <c r="AA206" t="s">
        <v>94</v>
      </c>
      <c r="AB206" t="s">
        <v>96</v>
      </c>
      <c r="AC206" t="s">
        <v>94</v>
      </c>
      <c r="AD206" t="s">
        <v>96</v>
      </c>
      <c r="AE206" t="s">
        <v>96</v>
      </c>
      <c r="AF206" t="s">
        <v>96</v>
      </c>
      <c r="AG206" t="s">
        <v>96</v>
      </c>
      <c r="AH206" t="s">
        <v>96</v>
      </c>
      <c r="AI206" t="s">
        <v>96</v>
      </c>
      <c r="AN206" t="s">
        <v>44</v>
      </c>
      <c r="AR206" t="s">
        <v>48</v>
      </c>
      <c r="BI206" t="s">
        <v>113</v>
      </c>
      <c r="BK206" t="s">
        <v>151</v>
      </c>
      <c r="BL206" t="s">
        <v>151</v>
      </c>
      <c r="BP206" t="s">
        <v>70</v>
      </c>
      <c r="BY206" t="s">
        <v>135</v>
      </c>
      <c r="CA206" t="s">
        <v>104</v>
      </c>
      <c r="CC206" t="s">
        <v>79</v>
      </c>
      <c r="CJ206" t="s">
        <v>105</v>
      </c>
      <c r="CL206" t="s">
        <v>132</v>
      </c>
      <c r="CO206" t="s">
        <v>108</v>
      </c>
    </row>
    <row r="207" spans="1:93" x14ac:dyDescent="0.2">
      <c r="A207">
        <v>2866</v>
      </c>
      <c r="B207">
        <v>11145701250</v>
      </c>
      <c r="C207" t="s">
        <v>12</v>
      </c>
      <c r="D207" t="s">
        <v>13</v>
      </c>
      <c r="F207" t="s">
        <v>15</v>
      </c>
      <c r="J207" t="s">
        <v>612</v>
      </c>
      <c r="M207" t="s">
        <v>134</v>
      </c>
      <c r="P207" t="s">
        <v>96</v>
      </c>
      <c r="Q207" t="s">
        <v>96</v>
      </c>
      <c r="R207" t="s">
        <v>94</v>
      </c>
      <c r="S207" t="s">
        <v>96</v>
      </c>
      <c r="T207" t="s">
        <v>96</v>
      </c>
      <c r="U207" t="s">
        <v>96</v>
      </c>
      <c r="V207" t="s">
        <v>96</v>
      </c>
      <c r="W207" t="s">
        <v>95</v>
      </c>
      <c r="X207" t="s">
        <v>96</v>
      </c>
      <c r="Y207" t="s">
        <v>96</v>
      </c>
      <c r="Z207" t="s">
        <v>95</v>
      </c>
      <c r="AA207" t="s">
        <v>96</v>
      </c>
      <c r="AB207" t="s">
        <v>95</v>
      </c>
      <c r="AC207" t="s">
        <v>95</v>
      </c>
      <c r="AD207" t="s">
        <v>95</v>
      </c>
      <c r="AE207" t="s">
        <v>95</v>
      </c>
      <c r="AF207" t="s">
        <v>95</v>
      </c>
      <c r="AG207" t="s">
        <v>96</v>
      </c>
      <c r="AH207" t="s">
        <v>95</v>
      </c>
      <c r="AI207" t="s">
        <v>97</v>
      </c>
      <c r="AN207" t="s">
        <v>44</v>
      </c>
      <c r="AO207" t="s">
        <v>45</v>
      </c>
      <c r="AU207" t="s">
        <v>51</v>
      </c>
      <c r="AZ207" t="s">
        <v>56</v>
      </c>
      <c r="BC207" t="s">
        <v>59</v>
      </c>
      <c r="BI207" t="s">
        <v>113</v>
      </c>
      <c r="BK207" t="s">
        <v>120</v>
      </c>
      <c r="BL207" t="s">
        <v>143</v>
      </c>
      <c r="BM207" t="s">
        <v>67</v>
      </c>
      <c r="BP207" t="s">
        <v>70</v>
      </c>
      <c r="BY207" t="s">
        <v>131</v>
      </c>
      <c r="CA207" t="s">
        <v>115</v>
      </c>
      <c r="CC207" t="s">
        <v>79</v>
      </c>
      <c r="CJ207" t="s">
        <v>105</v>
      </c>
      <c r="CL207" t="s">
        <v>132</v>
      </c>
      <c r="CM207" t="s">
        <v>690</v>
      </c>
      <c r="CO207" t="s">
        <v>108</v>
      </c>
    </row>
    <row r="208" spans="1:93" x14ac:dyDescent="0.2">
      <c r="A208">
        <v>2857</v>
      </c>
      <c r="B208">
        <v>11144966562</v>
      </c>
      <c r="C208" t="s">
        <v>12</v>
      </c>
      <c r="J208" t="s">
        <v>612</v>
      </c>
      <c r="M208" t="s">
        <v>148</v>
      </c>
      <c r="P208" t="s">
        <v>94</v>
      </c>
      <c r="Q208" t="s">
        <v>94</v>
      </c>
      <c r="R208" t="s">
        <v>96</v>
      </c>
      <c r="S208" t="s">
        <v>95</v>
      </c>
      <c r="T208" t="s">
        <v>94</v>
      </c>
      <c r="U208" t="s">
        <v>95</v>
      </c>
      <c r="V208" t="s">
        <v>95</v>
      </c>
      <c r="W208" t="s">
        <v>188</v>
      </c>
      <c r="X208" t="s">
        <v>96</v>
      </c>
      <c r="Y208" t="s">
        <v>95</v>
      </c>
      <c r="Z208" t="s">
        <v>96</v>
      </c>
      <c r="AA208" t="s">
        <v>95</v>
      </c>
      <c r="AB208" t="s">
        <v>97</v>
      </c>
      <c r="AC208" t="s">
        <v>97</v>
      </c>
      <c r="AD208" t="s">
        <v>94</v>
      </c>
      <c r="AE208" t="s">
        <v>96</v>
      </c>
      <c r="AF208" t="s">
        <v>95</v>
      </c>
      <c r="AG208" t="s">
        <v>97</v>
      </c>
      <c r="AH208" t="s">
        <v>188</v>
      </c>
      <c r="AI208" t="s">
        <v>97</v>
      </c>
      <c r="AJ208" t="s">
        <v>691</v>
      </c>
      <c r="AK208" t="s">
        <v>692</v>
      </c>
      <c r="AN208" t="s">
        <v>44</v>
      </c>
      <c r="AP208" t="s">
        <v>46</v>
      </c>
      <c r="AQ208" t="s">
        <v>47</v>
      </c>
      <c r="AZ208" t="s">
        <v>56</v>
      </c>
      <c r="BA208" t="s">
        <v>57</v>
      </c>
      <c r="BI208" t="s">
        <v>113</v>
      </c>
      <c r="BK208" t="s">
        <v>102</v>
      </c>
      <c r="BL208" t="s">
        <v>143</v>
      </c>
      <c r="BO208" t="s">
        <v>69</v>
      </c>
      <c r="BR208" t="s">
        <v>72</v>
      </c>
      <c r="BY208" t="s">
        <v>121</v>
      </c>
      <c r="CA208" t="s">
        <v>115</v>
      </c>
      <c r="CC208" t="s">
        <v>79</v>
      </c>
      <c r="CJ208" t="s">
        <v>127</v>
      </c>
      <c r="CL208" t="s">
        <v>106</v>
      </c>
      <c r="CO208" t="s">
        <v>133</v>
      </c>
    </row>
    <row r="209" spans="1:93" x14ac:dyDescent="0.2">
      <c r="A209">
        <v>2849</v>
      </c>
      <c r="B209">
        <v>11143903189</v>
      </c>
      <c r="C209" t="s">
        <v>12</v>
      </c>
      <c r="J209" t="s">
        <v>612</v>
      </c>
      <c r="M209" t="s">
        <v>109</v>
      </c>
      <c r="P209" t="s">
        <v>96</v>
      </c>
      <c r="Q209" t="s">
        <v>94</v>
      </c>
      <c r="R209" t="s">
        <v>96</v>
      </c>
      <c r="S209" t="s">
        <v>96</v>
      </c>
      <c r="T209" t="s">
        <v>96</v>
      </c>
      <c r="U209" t="s">
        <v>96</v>
      </c>
      <c r="V209" t="s">
        <v>96</v>
      </c>
      <c r="W209" t="s">
        <v>96</v>
      </c>
      <c r="X209" t="s">
        <v>94</v>
      </c>
      <c r="Y209" t="s">
        <v>96</v>
      </c>
      <c r="Z209" t="s">
        <v>96</v>
      </c>
      <c r="AA209" t="s">
        <v>96</v>
      </c>
      <c r="AB209" t="s">
        <v>96</v>
      </c>
      <c r="AC209" t="s">
        <v>96</v>
      </c>
      <c r="AD209" t="s">
        <v>95</v>
      </c>
      <c r="AE209" t="s">
        <v>96</v>
      </c>
      <c r="AF209" t="s">
        <v>96</v>
      </c>
      <c r="AG209" t="s">
        <v>96</v>
      </c>
      <c r="AH209" t="s">
        <v>96</v>
      </c>
      <c r="AI209" t="s">
        <v>95</v>
      </c>
      <c r="AJ209" t="s">
        <v>693</v>
      </c>
      <c r="AK209" t="s">
        <v>694</v>
      </c>
      <c r="AY209" t="s">
        <v>55</v>
      </c>
      <c r="BI209" t="s">
        <v>130</v>
      </c>
      <c r="BK209" t="s">
        <v>102</v>
      </c>
      <c r="BL209" t="s">
        <v>102</v>
      </c>
      <c r="BM209" t="s">
        <v>67</v>
      </c>
      <c r="BO209" t="s">
        <v>69</v>
      </c>
      <c r="BY209" t="s">
        <v>121</v>
      </c>
      <c r="CA209" t="s">
        <v>104</v>
      </c>
      <c r="CC209" t="s">
        <v>79</v>
      </c>
      <c r="CJ209" t="s">
        <v>171</v>
      </c>
      <c r="CL209" t="s">
        <v>106</v>
      </c>
      <c r="CO209" t="s">
        <v>133</v>
      </c>
    </row>
    <row r="210" spans="1:93" x14ac:dyDescent="0.2">
      <c r="A210">
        <v>2848</v>
      </c>
      <c r="B210">
        <v>11143900226</v>
      </c>
      <c r="C210" t="s">
        <v>12</v>
      </c>
      <c r="J210" t="s">
        <v>612</v>
      </c>
      <c r="M210" t="s">
        <v>93</v>
      </c>
      <c r="P210" t="s">
        <v>94</v>
      </c>
      <c r="Q210" t="s">
        <v>96</v>
      </c>
      <c r="R210" t="s">
        <v>94</v>
      </c>
      <c r="S210" t="s">
        <v>94</v>
      </c>
      <c r="T210" t="s">
        <v>96</v>
      </c>
      <c r="U210" t="s">
        <v>94</v>
      </c>
      <c r="V210" t="s">
        <v>96</v>
      </c>
      <c r="W210" t="s">
        <v>94</v>
      </c>
      <c r="X210" t="s">
        <v>96</v>
      </c>
      <c r="Y210" t="s">
        <v>96</v>
      </c>
      <c r="Z210" t="s">
        <v>96</v>
      </c>
      <c r="AA210" t="s">
        <v>95</v>
      </c>
      <c r="AB210" t="s">
        <v>96</v>
      </c>
      <c r="AC210" t="s">
        <v>96</v>
      </c>
      <c r="AD210" t="s">
        <v>94</v>
      </c>
      <c r="AE210" t="s">
        <v>96</v>
      </c>
      <c r="AF210" t="s">
        <v>95</v>
      </c>
      <c r="AG210" t="s">
        <v>96</v>
      </c>
      <c r="AH210" t="s">
        <v>96</v>
      </c>
      <c r="AI210" t="s">
        <v>97</v>
      </c>
      <c r="AM210" t="s">
        <v>43</v>
      </c>
      <c r="AU210" t="s">
        <v>51</v>
      </c>
      <c r="BA210" t="s">
        <v>57</v>
      </c>
      <c r="BE210" t="s">
        <v>61</v>
      </c>
      <c r="BG210" t="s">
        <v>695</v>
      </c>
      <c r="BI210" t="s">
        <v>113</v>
      </c>
      <c r="BK210" t="s">
        <v>120</v>
      </c>
      <c r="BL210" t="s">
        <v>102</v>
      </c>
      <c r="BM210" t="s">
        <v>67</v>
      </c>
      <c r="BN210" t="s">
        <v>68</v>
      </c>
      <c r="BP210" t="s">
        <v>70</v>
      </c>
      <c r="BW210" t="s">
        <v>76</v>
      </c>
      <c r="BY210" t="s">
        <v>114</v>
      </c>
      <c r="CA210" t="s">
        <v>104</v>
      </c>
      <c r="CC210" t="s">
        <v>79</v>
      </c>
      <c r="CJ210" t="s">
        <v>105</v>
      </c>
      <c r="CL210" t="s">
        <v>132</v>
      </c>
      <c r="CM210" t="s">
        <v>165</v>
      </c>
      <c r="CO210" t="s">
        <v>108</v>
      </c>
    </row>
    <row r="211" spans="1:93" x14ac:dyDescent="0.2">
      <c r="A211">
        <v>2846</v>
      </c>
      <c r="B211">
        <v>11143894812</v>
      </c>
      <c r="C211" t="s">
        <v>12</v>
      </c>
      <c r="J211" t="s">
        <v>612</v>
      </c>
      <c r="M211" t="s">
        <v>93</v>
      </c>
      <c r="P211" t="s">
        <v>94</v>
      </c>
      <c r="Q211" t="s">
        <v>95</v>
      </c>
      <c r="R211" t="s">
        <v>94</v>
      </c>
      <c r="S211" t="s">
        <v>94</v>
      </c>
      <c r="T211" t="s">
        <v>94</v>
      </c>
      <c r="U211" t="s">
        <v>96</v>
      </c>
      <c r="V211" t="s">
        <v>94</v>
      </c>
      <c r="W211" t="s">
        <v>95</v>
      </c>
      <c r="X211" t="s">
        <v>96</v>
      </c>
      <c r="Y211" t="s">
        <v>94</v>
      </c>
      <c r="Z211" t="s">
        <v>96</v>
      </c>
      <c r="AA211" t="s">
        <v>96</v>
      </c>
      <c r="AB211" t="s">
        <v>96</v>
      </c>
      <c r="AC211" t="s">
        <v>96</v>
      </c>
      <c r="AD211" t="s">
        <v>95</v>
      </c>
      <c r="AE211" t="s">
        <v>96</v>
      </c>
      <c r="AF211" t="s">
        <v>95</v>
      </c>
      <c r="AG211" t="s">
        <v>96</v>
      </c>
      <c r="AH211" t="s">
        <v>95</v>
      </c>
      <c r="AI211" t="s">
        <v>97</v>
      </c>
      <c r="AJ211" t="s">
        <v>696</v>
      </c>
      <c r="AK211" t="s">
        <v>697</v>
      </c>
      <c r="AO211" t="s">
        <v>45</v>
      </c>
      <c r="AP211" t="s">
        <v>46</v>
      </c>
      <c r="AQ211" t="s">
        <v>47</v>
      </c>
      <c r="AX211" t="s">
        <v>54</v>
      </c>
      <c r="BI211" t="s">
        <v>130</v>
      </c>
      <c r="BK211" t="s">
        <v>143</v>
      </c>
      <c r="BL211" t="s">
        <v>102</v>
      </c>
      <c r="BM211" t="s">
        <v>67</v>
      </c>
      <c r="BN211" t="s">
        <v>68</v>
      </c>
      <c r="BO211" t="s">
        <v>69</v>
      </c>
      <c r="BY211" t="s">
        <v>121</v>
      </c>
      <c r="CA211" t="s">
        <v>104</v>
      </c>
      <c r="CC211" t="s">
        <v>79</v>
      </c>
      <c r="CJ211" t="s">
        <v>127</v>
      </c>
      <c r="CL211" t="s">
        <v>132</v>
      </c>
      <c r="CM211" t="s">
        <v>698</v>
      </c>
      <c r="CO211" t="s">
        <v>133</v>
      </c>
    </row>
    <row r="212" spans="1:93" x14ac:dyDescent="0.2">
      <c r="A212">
        <v>2844</v>
      </c>
      <c r="B212">
        <v>11143846721</v>
      </c>
      <c r="C212" t="s">
        <v>12</v>
      </c>
      <c r="D212" t="s">
        <v>13</v>
      </c>
      <c r="F212" t="s">
        <v>15</v>
      </c>
      <c r="J212" t="s">
        <v>612</v>
      </c>
      <c r="M212" t="s">
        <v>109</v>
      </c>
      <c r="P212" t="s">
        <v>94</v>
      </c>
      <c r="Q212" t="s">
        <v>94</v>
      </c>
      <c r="R212" t="s">
        <v>94</v>
      </c>
      <c r="S212" t="s">
        <v>94</v>
      </c>
      <c r="T212" t="s">
        <v>94</v>
      </c>
      <c r="U212" t="s">
        <v>94</v>
      </c>
      <c r="V212" t="s">
        <v>94</v>
      </c>
      <c r="W212" t="s">
        <v>94</v>
      </c>
      <c r="X212" t="s">
        <v>94</v>
      </c>
      <c r="Y212" t="s">
        <v>96</v>
      </c>
      <c r="Z212" t="s">
        <v>95</v>
      </c>
      <c r="AA212" t="s">
        <v>94</v>
      </c>
      <c r="AB212" t="s">
        <v>94</v>
      </c>
      <c r="AC212" t="s">
        <v>94</v>
      </c>
      <c r="AD212" t="s">
        <v>96</v>
      </c>
      <c r="AE212" t="s">
        <v>95</v>
      </c>
      <c r="AF212" t="s">
        <v>96</v>
      </c>
      <c r="AG212" t="s">
        <v>94</v>
      </c>
      <c r="AH212" t="s">
        <v>95</v>
      </c>
      <c r="AI212" t="s">
        <v>96</v>
      </c>
      <c r="AJ212" t="s">
        <v>699</v>
      </c>
      <c r="AK212" t="s">
        <v>250</v>
      </c>
      <c r="AN212" t="s">
        <v>44</v>
      </c>
      <c r="AQ212" t="s">
        <v>47</v>
      </c>
      <c r="AS212" t="s">
        <v>49</v>
      </c>
      <c r="AV212" t="s">
        <v>52</v>
      </c>
      <c r="AW212" t="s">
        <v>53</v>
      </c>
      <c r="BI212" t="s">
        <v>101</v>
      </c>
      <c r="BK212" t="s">
        <v>120</v>
      </c>
      <c r="BL212" t="s">
        <v>120</v>
      </c>
      <c r="BM212" t="s">
        <v>67</v>
      </c>
      <c r="BO212" t="s">
        <v>69</v>
      </c>
      <c r="BP212" t="s">
        <v>70</v>
      </c>
      <c r="BY212" t="s">
        <v>126</v>
      </c>
      <c r="CA212" t="s">
        <v>104</v>
      </c>
      <c r="CC212" t="s">
        <v>79</v>
      </c>
      <c r="CJ212" t="s">
        <v>171</v>
      </c>
      <c r="CL212" t="s">
        <v>106</v>
      </c>
      <c r="CO212" t="s">
        <v>108</v>
      </c>
    </row>
    <row r="213" spans="1:93" x14ac:dyDescent="0.2">
      <c r="A213">
        <v>2842</v>
      </c>
      <c r="B213">
        <v>11143675450</v>
      </c>
      <c r="C213" t="s">
        <v>12</v>
      </c>
      <c r="D213" t="s">
        <v>13</v>
      </c>
      <c r="F213" t="s">
        <v>15</v>
      </c>
      <c r="J213" t="s">
        <v>612</v>
      </c>
      <c r="M213" t="s">
        <v>109</v>
      </c>
      <c r="P213" t="s">
        <v>94</v>
      </c>
      <c r="Q213" t="s">
        <v>94</v>
      </c>
      <c r="R213" t="s">
        <v>96</v>
      </c>
      <c r="S213" t="s">
        <v>94</v>
      </c>
      <c r="T213" t="s">
        <v>96</v>
      </c>
      <c r="U213" t="s">
        <v>96</v>
      </c>
      <c r="V213" t="s">
        <v>97</v>
      </c>
      <c r="W213" t="s">
        <v>96</v>
      </c>
      <c r="X213" t="s">
        <v>94</v>
      </c>
      <c r="Y213" t="s">
        <v>96</v>
      </c>
      <c r="Z213" t="s">
        <v>96</v>
      </c>
      <c r="AA213" t="s">
        <v>94</v>
      </c>
      <c r="AB213" t="s">
        <v>95</v>
      </c>
      <c r="AC213" t="s">
        <v>95</v>
      </c>
      <c r="AD213" t="s">
        <v>96</v>
      </c>
      <c r="AE213" t="s">
        <v>95</v>
      </c>
      <c r="AF213" t="s">
        <v>95</v>
      </c>
      <c r="AG213" t="s">
        <v>95</v>
      </c>
      <c r="AH213" t="s">
        <v>95</v>
      </c>
      <c r="AI213" t="s">
        <v>95</v>
      </c>
      <c r="AN213" t="s">
        <v>44</v>
      </c>
      <c r="BD213" t="s">
        <v>60</v>
      </c>
      <c r="BI213" t="s">
        <v>83</v>
      </c>
      <c r="BK213" t="s">
        <v>120</v>
      </c>
      <c r="BL213" t="s">
        <v>120</v>
      </c>
      <c r="BN213" t="s">
        <v>68</v>
      </c>
      <c r="BY213" t="s">
        <v>83</v>
      </c>
      <c r="CA213" t="s">
        <v>83</v>
      </c>
      <c r="CG213" t="s">
        <v>83</v>
      </c>
      <c r="CJ213" t="s">
        <v>83</v>
      </c>
      <c r="CL213" t="s">
        <v>172</v>
      </c>
      <c r="CO213" t="s">
        <v>172</v>
      </c>
    </row>
    <row r="214" spans="1:93" x14ac:dyDescent="0.2">
      <c r="A214">
        <v>2826</v>
      </c>
      <c r="B214">
        <v>11141977085</v>
      </c>
      <c r="C214" t="s">
        <v>12</v>
      </c>
      <c r="F214" t="s">
        <v>15</v>
      </c>
      <c r="J214" t="s">
        <v>612</v>
      </c>
      <c r="M214" t="s">
        <v>109</v>
      </c>
      <c r="P214" t="s">
        <v>96</v>
      </c>
      <c r="Q214" t="s">
        <v>94</v>
      </c>
      <c r="R214" t="s">
        <v>94</v>
      </c>
      <c r="S214" t="s">
        <v>95</v>
      </c>
      <c r="T214" t="s">
        <v>94</v>
      </c>
      <c r="U214" t="s">
        <v>95</v>
      </c>
      <c r="V214" t="s">
        <v>95</v>
      </c>
      <c r="W214" t="s">
        <v>96</v>
      </c>
      <c r="X214" t="s">
        <v>95</v>
      </c>
      <c r="Y214" t="s">
        <v>95</v>
      </c>
      <c r="Z214" t="s">
        <v>94</v>
      </c>
      <c r="AA214" t="s">
        <v>94</v>
      </c>
      <c r="AB214" t="s">
        <v>94</v>
      </c>
      <c r="AC214" t="s">
        <v>95</v>
      </c>
      <c r="AD214" t="s">
        <v>94</v>
      </c>
      <c r="AE214" t="s">
        <v>95</v>
      </c>
      <c r="AF214" t="s">
        <v>95</v>
      </c>
      <c r="AG214" t="s">
        <v>95</v>
      </c>
      <c r="AH214" t="s">
        <v>96</v>
      </c>
      <c r="AI214" t="s">
        <v>95</v>
      </c>
      <c r="AJ214" t="s">
        <v>700</v>
      </c>
      <c r="AK214" t="s">
        <v>701</v>
      </c>
      <c r="AO214" t="s">
        <v>45</v>
      </c>
      <c r="AP214" t="s">
        <v>46</v>
      </c>
      <c r="AQ214" t="s">
        <v>47</v>
      </c>
      <c r="AX214" t="s">
        <v>54</v>
      </c>
      <c r="BE214" t="s">
        <v>61</v>
      </c>
      <c r="BG214" t="s">
        <v>702</v>
      </c>
      <c r="BI214" t="s">
        <v>192</v>
      </c>
      <c r="BK214" t="s">
        <v>102</v>
      </c>
      <c r="BL214" t="s">
        <v>102</v>
      </c>
      <c r="BM214" t="s">
        <v>67</v>
      </c>
      <c r="BO214" t="s">
        <v>69</v>
      </c>
      <c r="BP214" t="s">
        <v>70</v>
      </c>
      <c r="BQ214" t="s">
        <v>71</v>
      </c>
      <c r="BY214" t="s">
        <v>114</v>
      </c>
      <c r="CA214" t="s">
        <v>104</v>
      </c>
      <c r="CC214" t="s">
        <v>79</v>
      </c>
      <c r="CJ214" t="s">
        <v>116</v>
      </c>
      <c r="CL214" t="s">
        <v>132</v>
      </c>
      <c r="CM214" t="s">
        <v>152</v>
      </c>
      <c r="CO214" t="s">
        <v>108</v>
      </c>
    </row>
    <row r="215" spans="1:93" x14ac:dyDescent="0.2">
      <c r="A215">
        <v>2769</v>
      </c>
      <c r="B215">
        <v>11139432502</v>
      </c>
      <c r="C215" t="s">
        <v>12</v>
      </c>
      <c r="D215" t="s">
        <v>13</v>
      </c>
      <c r="F215" t="s">
        <v>15</v>
      </c>
      <c r="J215" t="s">
        <v>612</v>
      </c>
      <c r="M215" t="s">
        <v>118</v>
      </c>
      <c r="P215" t="s">
        <v>94</v>
      </c>
      <c r="Q215" t="s">
        <v>94</v>
      </c>
      <c r="R215" t="s">
        <v>94</v>
      </c>
      <c r="S215" t="s">
        <v>94</v>
      </c>
      <c r="T215" t="s">
        <v>96</v>
      </c>
      <c r="U215" t="s">
        <v>94</v>
      </c>
      <c r="V215" t="s">
        <v>94</v>
      </c>
      <c r="W215" t="s">
        <v>96</v>
      </c>
      <c r="X215" t="s">
        <v>94</v>
      </c>
      <c r="Y215" t="s">
        <v>96</v>
      </c>
      <c r="Z215" t="s">
        <v>94</v>
      </c>
      <c r="AA215" t="s">
        <v>95</v>
      </c>
      <c r="AB215" t="s">
        <v>94</v>
      </c>
      <c r="AC215" t="s">
        <v>94</v>
      </c>
      <c r="AD215" t="s">
        <v>95</v>
      </c>
      <c r="AE215" t="s">
        <v>96</v>
      </c>
      <c r="AF215" t="s">
        <v>96</v>
      </c>
      <c r="AG215" t="s">
        <v>96</v>
      </c>
      <c r="AH215" t="s">
        <v>97</v>
      </c>
      <c r="AI215" t="s">
        <v>97</v>
      </c>
      <c r="BA215" t="s">
        <v>57</v>
      </c>
      <c r="BB215" t="s">
        <v>58</v>
      </c>
      <c r="BI215" t="s">
        <v>101</v>
      </c>
      <c r="BK215" t="s">
        <v>151</v>
      </c>
      <c r="BL215" t="s">
        <v>120</v>
      </c>
      <c r="BM215" t="s">
        <v>67</v>
      </c>
      <c r="BO215" t="s">
        <v>69</v>
      </c>
      <c r="BP215" t="s">
        <v>70</v>
      </c>
      <c r="BR215" t="s">
        <v>72</v>
      </c>
      <c r="BT215" t="s">
        <v>74</v>
      </c>
      <c r="BY215" t="s">
        <v>135</v>
      </c>
      <c r="CA215" t="s">
        <v>115</v>
      </c>
      <c r="CC215" t="s">
        <v>79</v>
      </c>
      <c r="CJ215" t="s">
        <v>105</v>
      </c>
      <c r="CL215" t="s">
        <v>106</v>
      </c>
      <c r="CO215" t="s">
        <v>108</v>
      </c>
    </row>
    <row r="216" spans="1:93" x14ac:dyDescent="0.2">
      <c r="A216">
        <v>2719</v>
      </c>
      <c r="B216">
        <v>11138540101</v>
      </c>
      <c r="C216" t="s">
        <v>12</v>
      </c>
      <c r="J216" t="s">
        <v>612</v>
      </c>
      <c r="M216" t="s">
        <v>134</v>
      </c>
      <c r="P216" t="s">
        <v>95</v>
      </c>
      <c r="Q216" t="s">
        <v>95</v>
      </c>
      <c r="R216" t="s">
        <v>95</v>
      </c>
      <c r="S216" t="s">
        <v>95</v>
      </c>
      <c r="T216" t="s">
        <v>95</v>
      </c>
      <c r="U216" t="s">
        <v>94</v>
      </c>
      <c r="V216" t="s">
        <v>95</v>
      </c>
      <c r="W216" t="s">
        <v>94</v>
      </c>
      <c r="X216" t="s">
        <v>95</v>
      </c>
      <c r="Y216" t="s">
        <v>95</v>
      </c>
      <c r="Z216" t="s">
        <v>95</v>
      </c>
      <c r="AA216" t="s">
        <v>94</v>
      </c>
      <c r="AB216" t="s">
        <v>94</v>
      </c>
      <c r="AC216" t="s">
        <v>95</v>
      </c>
      <c r="AD216" t="s">
        <v>95</v>
      </c>
      <c r="AE216" t="s">
        <v>95</v>
      </c>
      <c r="AF216" t="s">
        <v>95</v>
      </c>
      <c r="AG216" t="s">
        <v>95</v>
      </c>
      <c r="AH216" t="s">
        <v>95</v>
      </c>
      <c r="AI216" t="s">
        <v>95</v>
      </c>
      <c r="AJ216" t="s">
        <v>703</v>
      </c>
      <c r="AK216" t="s">
        <v>703</v>
      </c>
      <c r="AY216" t="s">
        <v>55</v>
      </c>
      <c r="BG216" t="s">
        <v>703</v>
      </c>
      <c r="BI216" t="s">
        <v>192</v>
      </c>
      <c r="BK216" t="s">
        <v>120</v>
      </c>
      <c r="BL216" t="s">
        <v>120</v>
      </c>
      <c r="BP216" t="s">
        <v>70</v>
      </c>
      <c r="BY216" t="s">
        <v>114</v>
      </c>
      <c r="CA216" t="s">
        <v>104</v>
      </c>
      <c r="CC216" t="s">
        <v>79</v>
      </c>
      <c r="CJ216" t="s">
        <v>116</v>
      </c>
      <c r="CL216" t="s">
        <v>132</v>
      </c>
      <c r="CM216" t="s">
        <v>703</v>
      </c>
      <c r="CO216" t="s">
        <v>108</v>
      </c>
    </row>
    <row r="217" spans="1:93" x14ac:dyDescent="0.2">
      <c r="A217">
        <v>2708</v>
      </c>
      <c r="B217">
        <v>11138458130</v>
      </c>
      <c r="C217" t="s">
        <v>12</v>
      </c>
      <c r="E217" t="s">
        <v>14</v>
      </c>
      <c r="F217" t="s">
        <v>15</v>
      </c>
      <c r="J217" t="s">
        <v>612</v>
      </c>
      <c r="M217" t="s">
        <v>118</v>
      </c>
      <c r="P217" t="s">
        <v>94</v>
      </c>
      <c r="Q217" t="s">
        <v>94</v>
      </c>
      <c r="R217" t="s">
        <v>94</v>
      </c>
      <c r="S217" t="s">
        <v>94</v>
      </c>
      <c r="T217" t="s">
        <v>94</v>
      </c>
      <c r="U217" t="s">
        <v>96</v>
      </c>
      <c r="V217" t="s">
        <v>94</v>
      </c>
      <c r="W217" t="s">
        <v>94</v>
      </c>
      <c r="X217" t="s">
        <v>94</v>
      </c>
      <c r="Y217" t="s">
        <v>94</v>
      </c>
      <c r="Z217" t="s">
        <v>95</v>
      </c>
      <c r="AA217" t="s">
        <v>94</v>
      </c>
      <c r="AB217" t="s">
        <v>94</v>
      </c>
      <c r="AC217" t="s">
        <v>188</v>
      </c>
      <c r="AD217" t="s">
        <v>95</v>
      </c>
      <c r="AE217" t="s">
        <v>95</v>
      </c>
      <c r="AF217" t="s">
        <v>94</v>
      </c>
      <c r="AG217" t="s">
        <v>96</v>
      </c>
      <c r="AH217" t="s">
        <v>95</v>
      </c>
      <c r="AI217" t="s">
        <v>188</v>
      </c>
      <c r="AJ217" t="s">
        <v>704</v>
      </c>
      <c r="AK217" t="s">
        <v>705</v>
      </c>
      <c r="AN217" t="s">
        <v>44</v>
      </c>
      <c r="AV217" t="s">
        <v>52</v>
      </c>
      <c r="AY217" t="s">
        <v>55</v>
      </c>
      <c r="AZ217" t="s">
        <v>56</v>
      </c>
      <c r="BA217" t="s">
        <v>57</v>
      </c>
      <c r="BI217" t="s">
        <v>130</v>
      </c>
      <c r="BK217" t="s">
        <v>120</v>
      </c>
      <c r="BL217" t="s">
        <v>102</v>
      </c>
      <c r="BM217" t="s">
        <v>67</v>
      </c>
      <c r="BN217" t="s">
        <v>68</v>
      </c>
      <c r="BY217" t="s">
        <v>121</v>
      </c>
      <c r="CA217" t="s">
        <v>104</v>
      </c>
      <c r="CC217" t="s">
        <v>79</v>
      </c>
      <c r="CJ217" t="s">
        <v>127</v>
      </c>
      <c r="CL217" t="s">
        <v>132</v>
      </c>
      <c r="CO217" t="s">
        <v>133</v>
      </c>
    </row>
    <row r="218" spans="1:93" x14ac:dyDescent="0.2">
      <c r="A218">
        <v>2668</v>
      </c>
      <c r="B218">
        <v>11137948576</v>
      </c>
      <c r="C218" t="s">
        <v>12</v>
      </c>
      <c r="D218" t="s">
        <v>13</v>
      </c>
      <c r="F218" t="s">
        <v>15</v>
      </c>
      <c r="J218" t="s">
        <v>612</v>
      </c>
      <c r="M218" t="s">
        <v>148</v>
      </c>
      <c r="P218" t="s">
        <v>94</v>
      </c>
      <c r="Q218" t="s">
        <v>94</v>
      </c>
      <c r="R218" t="s">
        <v>94</v>
      </c>
      <c r="S218" t="s">
        <v>94</v>
      </c>
      <c r="T218" t="s">
        <v>94</v>
      </c>
      <c r="U218" t="s">
        <v>94</v>
      </c>
      <c r="V218" t="s">
        <v>94</v>
      </c>
      <c r="W218" t="s">
        <v>94</v>
      </c>
      <c r="X218" t="s">
        <v>94</v>
      </c>
      <c r="Y218" t="s">
        <v>94</v>
      </c>
      <c r="Z218" t="s">
        <v>94</v>
      </c>
      <c r="AA218" t="s">
        <v>94</v>
      </c>
      <c r="AB218" t="s">
        <v>94</v>
      </c>
      <c r="AC218" t="s">
        <v>94</v>
      </c>
      <c r="AD218" t="s">
        <v>94</v>
      </c>
      <c r="AE218" t="s">
        <v>94</v>
      </c>
      <c r="AF218" t="s">
        <v>94</v>
      </c>
      <c r="AG218" t="s">
        <v>94</v>
      </c>
      <c r="AH218" t="s">
        <v>94</v>
      </c>
      <c r="AI218" t="s">
        <v>94</v>
      </c>
      <c r="AO218" t="s">
        <v>45</v>
      </c>
      <c r="AU218" t="s">
        <v>51</v>
      </c>
      <c r="BI218" t="s">
        <v>101</v>
      </c>
      <c r="BK218" t="s">
        <v>120</v>
      </c>
      <c r="BL218" t="s">
        <v>151</v>
      </c>
      <c r="BM218" t="s">
        <v>67</v>
      </c>
      <c r="BO218" t="s">
        <v>69</v>
      </c>
      <c r="BR218" t="s">
        <v>72</v>
      </c>
      <c r="BY218" t="s">
        <v>126</v>
      </c>
      <c r="CA218" t="s">
        <v>104</v>
      </c>
      <c r="CC218" t="s">
        <v>79</v>
      </c>
      <c r="CJ218" t="s">
        <v>116</v>
      </c>
      <c r="CL218" t="s">
        <v>132</v>
      </c>
      <c r="CM218" t="s">
        <v>706</v>
      </c>
      <c r="CO218" t="s">
        <v>108</v>
      </c>
    </row>
    <row r="219" spans="1:93" x14ac:dyDescent="0.2">
      <c r="A219">
        <v>2667</v>
      </c>
      <c r="B219">
        <v>11137947327</v>
      </c>
      <c r="C219" t="s">
        <v>12</v>
      </c>
      <c r="F219" t="s">
        <v>15</v>
      </c>
      <c r="J219" t="s">
        <v>612</v>
      </c>
      <c r="M219" t="s">
        <v>118</v>
      </c>
      <c r="P219" t="s">
        <v>94</v>
      </c>
      <c r="Q219" t="s">
        <v>96</v>
      </c>
      <c r="R219" t="s">
        <v>94</v>
      </c>
      <c r="S219" t="s">
        <v>96</v>
      </c>
      <c r="T219" t="s">
        <v>96</v>
      </c>
      <c r="U219" t="s">
        <v>97</v>
      </c>
      <c r="V219" t="s">
        <v>188</v>
      </c>
      <c r="W219" t="s">
        <v>94</v>
      </c>
      <c r="X219" t="s">
        <v>96</v>
      </c>
      <c r="Y219" t="s">
        <v>188</v>
      </c>
      <c r="Z219" t="s">
        <v>97</v>
      </c>
      <c r="AA219" t="s">
        <v>188</v>
      </c>
      <c r="AB219" t="s">
        <v>95</v>
      </c>
      <c r="AC219" t="s">
        <v>188</v>
      </c>
      <c r="AD219" t="s">
        <v>188</v>
      </c>
      <c r="AE219" t="s">
        <v>188</v>
      </c>
      <c r="AF219" t="s">
        <v>188</v>
      </c>
      <c r="AG219" t="s">
        <v>188</v>
      </c>
      <c r="AH219" t="s">
        <v>97</v>
      </c>
      <c r="AI219" t="s">
        <v>188</v>
      </c>
      <c r="AJ219" t="s">
        <v>707</v>
      </c>
      <c r="AK219" t="s">
        <v>708</v>
      </c>
      <c r="AM219" t="s">
        <v>43</v>
      </c>
      <c r="AO219" t="s">
        <v>45</v>
      </c>
      <c r="AP219" t="s">
        <v>46</v>
      </c>
      <c r="AT219" t="s">
        <v>50</v>
      </c>
      <c r="AY219" t="s">
        <v>55</v>
      </c>
      <c r="BG219" t="s">
        <v>709</v>
      </c>
      <c r="BI219" t="s">
        <v>130</v>
      </c>
      <c r="BK219" t="s">
        <v>102</v>
      </c>
      <c r="BL219" t="s">
        <v>102</v>
      </c>
      <c r="BN219" t="s">
        <v>68</v>
      </c>
      <c r="BY219" t="s">
        <v>114</v>
      </c>
      <c r="CA219" t="s">
        <v>115</v>
      </c>
      <c r="CC219" t="s">
        <v>79</v>
      </c>
      <c r="CJ219" t="s">
        <v>171</v>
      </c>
      <c r="CL219" t="s">
        <v>132</v>
      </c>
      <c r="CM219" t="s">
        <v>152</v>
      </c>
      <c r="CO219" t="s">
        <v>108</v>
      </c>
    </row>
    <row r="220" spans="1:93" x14ac:dyDescent="0.2">
      <c r="A220">
        <v>2655</v>
      </c>
      <c r="B220">
        <v>11137741331</v>
      </c>
      <c r="C220" t="s">
        <v>12</v>
      </c>
      <c r="D220" t="s">
        <v>13</v>
      </c>
      <c r="F220" t="s">
        <v>15</v>
      </c>
      <c r="J220" t="s">
        <v>612</v>
      </c>
      <c r="M220" t="s">
        <v>118</v>
      </c>
      <c r="P220" t="s">
        <v>94</v>
      </c>
      <c r="Q220" t="s">
        <v>94</v>
      </c>
      <c r="R220" t="s">
        <v>94</v>
      </c>
      <c r="S220" t="s">
        <v>94</v>
      </c>
      <c r="T220" t="s">
        <v>94</v>
      </c>
      <c r="U220" t="s">
        <v>94</v>
      </c>
      <c r="V220" t="s">
        <v>94</v>
      </c>
      <c r="W220" t="s">
        <v>95</v>
      </c>
      <c r="X220" t="s">
        <v>94</v>
      </c>
      <c r="Y220" t="s">
        <v>96</v>
      </c>
      <c r="Z220" t="s">
        <v>95</v>
      </c>
      <c r="AA220" t="s">
        <v>94</v>
      </c>
      <c r="AB220" t="s">
        <v>94</v>
      </c>
      <c r="AC220" t="s">
        <v>95</v>
      </c>
      <c r="AD220" t="s">
        <v>95</v>
      </c>
      <c r="AE220" t="s">
        <v>96</v>
      </c>
      <c r="AF220" t="s">
        <v>94</v>
      </c>
      <c r="AG220" t="s">
        <v>96</v>
      </c>
      <c r="AH220" t="s">
        <v>96</v>
      </c>
      <c r="AI220" t="s">
        <v>188</v>
      </c>
      <c r="AJ220" t="s">
        <v>710</v>
      </c>
      <c r="AK220" t="s">
        <v>159</v>
      </c>
      <c r="AN220" t="s">
        <v>44</v>
      </c>
      <c r="AP220" t="s">
        <v>46</v>
      </c>
      <c r="AR220" t="s">
        <v>48</v>
      </c>
      <c r="AU220" t="s">
        <v>51</v>
      </c>
      <c r="AX220" t="s">
        <v>54</v>
      </c>
      <c r="BG220" t="s">
        <v>711</v>
      </c>
      <c r="BI220" t="s">
        <v>113</v>
      </c>
      <c r="BK220" t="s">
        <v>102</v>
      </c>
      <c r="BL220" t="s">
        <v>120</v>
      </c>
      <c r="BM220" t="s">
        <v>67</v>
      </c>
      <c r="BN220" t="s">
        <v>68</v>
      </c>
      <c r="BP220" t="s">
        <v>70</v>
      </c>
      <c r="BQ220" t="s">
        <v>71</v>
      </c>
      <c r="BS220" t="s">
        <v>73</v>
      </c>
      <c r="BY220" t="s">
        <v>114</v>
      </c>
      <c r="CA220" t="s">
        <v>104</v>
      </c>
      <c r="CC220" t="s">
        <v>79</v>
      </c>
      <c r="CJ220" t="s">
        <v>105</v>
      </c>
      <c r="CL220" t="s">
        <v>172</v>
      </c>
      <c r="CM220" t="s">
        <v>712</v>
      </c>
      <c r="CO220" t="s">
        <v>108</v>
      </c>
    </row>
    <row r="221" spans="1:93" x14ac:dyDescent="0.2">
      <c r="A221">
        <v>2633</v>
      </c>
      <c r="B221">
        <v>11137482309</v>
      </c>
      <c r="C221" t="s">
        <v>12</v>
      </c>
      <c r="D221" t="s">
        <v>13</v>
      </c>
      <c r="F221" t="s">
        <v>15</v>
      </c>
      <c r="J221" t="s">
        <v>612</v>
      </c>
      <c r="M221" t="s">
        <v>109</v>
      </c>
      <c r="P221" t="s">
        <v>94</v>
      </c>
      <c r="Q221" t="s">
        <v>94</v>
      </c>
      <c r="R221" t="s">
        <v>94</v>
      </c>
      <c r="S221" t="s">
        <v>94</v>
      </c>
      <c r="T221" t="s">
        <v>94</v>
      </c>
      <c r="U221" t="s">
        <v>96</v>
      </c>
      <c r="V221" t="s">
        <v>96</v>
      </c>
      <c r="W221" t="s">
        <v>94</v>
      </c>
      <c r="X221" t="s">
        <v>94</v>
      </c>
      <c r="Y221" t="s">
        <v>94</v>
      </c>
      <c r="Z221" t="s">
        <v>94</v>
      </c>
      <c r="AA221" t="s">
        <v>94</v>
      </c>
      <c r="AB221" t="s">
        <v>94</v>
      </c>
      <c r="AC221" t="s">
        <v>95</v>
      </c>
      <c r="AD221" t="s">
        <v>95</v>
      </c>
      <c r="AE221" t="s">
        <v>96</v>
      </c>
      <c r="AF221" t="s">
        <v>94</v>
      </c>
      <c r="AG221" t="s">
        <v>96</v>
      </c>
      <c r="AH221" t="s">
        <v>96</v>
      </c>
      <c r="AI221" t="s">
        <v>95</v>
      </c>
      <c r="AS221" t="s">
        <v>49</v>
      </c>
      <c r="AY221" t="s">
        <v>55</v>
      </c>
      <c r="BB221" t="s">
        <v>58</v>
      </c>
      <c r="BF221" t="s">
        <v>62</v>
      </c>
      <c r="BI221" t="s">
        <v>130</v>
      </c>
      <c r="BK221" t="s">
        <v>143</v>
      </c>
      <c r="BL221" t="s">
        <v>102</v>
      </c>
      <c r="BQ221" t="s">
        <v>71</v>
      </c>
      <c r="BY221" t="s">
        <v>131</v>
      </c>
      <c r="CA221" t="s">
        <v>104</v>
      </c>
      <c r="CC221" t="s">
        <v>79</v>
      </c>
      <c r="CJ221" t="s">
        <v>105</v>
      </c>
      <c r="CL221" t="s">
        <v>106</v>
      </c>
      <c r="CM221" t="s">
        <v>713</v>
      </c>
      <c r="CO221" t="s">
        <v>108</v>
      </c>
    </row>
    <row r="222" spans="1:93" x14ac:dyDescent="0.2">
      <c r="A222">
        <v>2631</v>
      </c>
      <c r="B222">
        <v>11137466896</v>
      </c>
      <c r="C222" t="s">
        <v>12</v>
      </c>
      <c r="D222" t="s">
        <v>13</v>
      </c>
      <c r="F222" t="s">
        <v>15</v>
      </c>
      <c r="J222" t="s">
        <v>612</v>
      </c>
      <c r="M222" t="s">
        <v>148</v>
      </c>
      <c r="P222" t="s">
        <v>94</v>
      </c>
      <c r="Q222" t="s">
        <v>94</v>
      </c>
      <c r="R222" t="s">
        <v>96</v>
      </c>
      <c r="S222" t="s">
        <v>96</v>
      </c>
      <c r="T222" t="s">
        <v>96</v>
      </c>
      <c r="U222" t="s">
        <v>96</v>
      </c>
      <c r="V222" t="s">
        <v>96</v>
      </c>
      <c r="W222" t="s">
        <v>94</v>
      </c>
      <c r="X222" t="s">
        <v>95</v>
      </c>
      <c r="Y222" t="s">
        <v>96</v>
      </c>
      <c r="Z222" t="s">
        <v>96</v>
      </c>
      <c r="AA222" t="s">
        <v>95</v>
      </c>
      <c r="AB222" t="s">
        <v>96</v>
      </c>
      <c r="AC222" t="s">
        <v>188</v>
      </c>
      <c r="AD222" t="s">
        <v>97</v>
      </c>
      <c r="AE222" t="s">
        <v>96</v>
      </c>
      <c r="AF222" t="s">
        <v>188</v>
      </c>
      <c r="AG222" t="s">
        <v>95</v>
      </c>
      <c r="AH222" t="s">
        <v>95</v>
      </c>
      <c r="AI222" t="s">
        <v>188</v>
      </c>
      <c r="AJ222" t="s">
        <v>714</v>
      </c>
      <c r="AK222" t="s">
        <v>715</v>
      </c>
      <c r="AN222" t="s">
        <v>44</v>
      </c>
      <c r="AO222" t="s">
        <v>45</v>
      </c>
      <c r="AP222" t="s">
        <v>46</v>
      </c>
      <c r="AY222" t="s">
        <v>55</v>
      </c>
      <c r="BG222" t="s">
        <v>716</v>
      </c>
      <c r="BI222" t="s">
        <v>371</v>
      </c>
      <c r="BK222" t="s">
        <v>143</v>
      </c>
      <c r="BL222" t="s">
        <v>102</v>
      </c>
      <c r="BM222" t="s">
        <v>67</v>
      </c>
      <c r="BY222" t="s">
        <v>126</v>
      </c>
      <c r="CA222" t="s">
        <v>115</v>
      </c>
      <c r="CD222" t="s">
        <v>80</v>
      </c>
      <c r="CJ222" t="s">
        <v>171</v>
      </c>
      <c r="CL222" t="s">
        <v>106</v>
      </c>
      <c r="CM222" t="s">
        <v>717</v>
      </c>
      <c r="CO222" t="s">
        <v>133</v>
      </c>
    </row>
    <row r="223" spans="1:93" x14ac:dyDescent="0.2">
      <c r="A223">
        <v>2602</v>
      </c>
      <c r="B223">
        <v>11136979607</v>
      </c>
      <c r="C223" t="s">
        <v>12</v>
      </c>
      <c r="D223" t="s">
        <v>13</v>
      </c>
      <c r="F223" t="s">
        <v>15</v>
      </c>
      <c r="J223" t="s">
        <v>612</v>
      </c>
      <c r="M223" t="s">
        <v>109</v>
      </c>
      <c r="P223" t="s">
        <v>94</v>
      </c>
      <c r="Q223" t="s">
        <v>94</v>
      </c>
      <c r="R223" t="s">
        <v>94</v>
      </c>
      <c r="S223" t="s">
        <v>94</v>
      </c>
      <c r="T223" t="s">
        <v>94</v>
      </c>
      <c r="U223" t="s">
        <v>94</v>
      </c>
      <c r="V223" t="s">
        <v>94</v>
      </c>
      <c r="W223" t="s">
        <v>94</v>
      </c>
      <c r="X223" t="s">
        <v>94</v>
      </c>
      <c r="Y223" t="s">
        <v>94</v>
      </c>
      <c r="Z223" t="s">
        <v>94</v>
      </c>
      <c r="AA223" t="s">
        <v>94</v>
      </c>
      <c r="AB223" t="s">
        <v>96</v>
      </c>
      <c r="AC223" t="s">
        <v>94</v>
      </c>
      <c r="AD223" t="s">
        <v>94</v>
      </c>
      <c r="AE223" t="s">
        <v>94</v>
      </c>
      <c r="AF223" t="s">
        <v>94</v>
      </c>
      <c r="AG223" t="s">
        <v>94</v>
      </c>
      <c r="AH223" t="s">
        <v>94</v>
      </c>
      <c r="AI223" t="s">
        <v>95</v>
      </c>
      <c r="AJ223" t="s">
        <v>718</v>
      </c>
      <c r="AK223" t="s">
        <v>719</v>
      </c>
      <c r="AM223" t="s">
        <v>43</v>
      </c>
      <c r="AN223" t="s">
        <v>44</v>
      </c>
      <c r="AU223" t="s">
        <v>51</v>
      </c>
      <c r="AZ223" t="s">
        <v>56</v>
      </c>
      <c r="BC223" t="s">
        <v>59</v>
      </c>
      <c r="BG223" t="s">
        <v>720</v>
      </c>
      <c r="BI223" t="s">
        <v>113</v>
      </c>
      <c r="BK223" t="s">
        <v>120</v>
      </c>
      <c r="BL223" t="s">
        <v>120</v>
      </c>
      <c r="BM223" t="s">
        <v>67</v>
      </c>
      <c r="BN223" t="s">
        <v>68</v>
      </c>
      <c r="BO223" t="s">
        <v>69</v>
      </c>
      <c r="BR223" t="s">
        <v>72</v>
      </c>
      <c r="BY223" t="s">
        <v>121</v>
      </c>
      <c r="CA223" t="s">
        <v>104</v>
      </c>
      <c r="CC223" t="s">
        <v>79</v>
      </c>
      <c r="CJ223" t="s">
        <v>127</v>
      </c>
      <c r="CL223" t="s">
        <v>106</v>
      </c>
      <c r="CM223" t="s">
        <v>721</v>
      </c>
      <c r="CO223" t="s">
        <v>133</v>
      </c>
    </row>
    <row r="224" spans="1:93" x14ac:dyDescent="0.2">
      <c r="A224">
        <v>2561</v>
      </c>
      <c r="B224">
        <v>11136221133</v>
      </c>
      <c r="C224" t="s">
        <v>12</v>
      </c>
      <c r="F224" t="s">
        <v>15</v>
      </c>
      <c r="J224" t="s">
        <v>612</v>
      </c>
      <c r="M224" t="s">
        <v>109</v>
      </c>
      <c r="P224" t="s">
        <v>94</v>
      </c>
      <c r="Q224" t="s">
        <v>94</v>
      </c>
      <c r="R224" t="s">
        <v>94</v>
      </c>
      <c r="S224" t="s">
        <v>94</v>
      </c>
      <c r="T224" t="s">
        <v>94</v>
      </c>
      <c r="U224" t="s">
        <v>94</v>
      </c>
      <c r="V224" t="s">
        <v>94</v>
      </c>
      <c r="W224" t="s">
        <v>94</v>
      </c>
      <c r="X224" t="s">
        <v>94</v>
      </c>
      <c r="Y224" t="s">
        <v>94</v>
      </c>
      <c r="Z224" t="s">
        <v>96</v>
      </c>
      <c r="AA224" t="s">
        <v>95</v>
      </c>
      <c r="AB224" t="s">
        <v>94</v>
      </c>
      <c r="AC224" t="s">
        <v>96</v>
      </c>
      <c r="AD224" t="s">
        <v>96</v>
      </c>
      <c r="AE224" t="s">
        <v>96</v>
      </c>
      <c r="AF224" t="s">
        <v>96</v>
      </c>
      <c r="AG224" t="s">
        <v>94</v>
      </c>
      <c r="AH224" t="s">
        <v>96</v>
      </c>
      <c r="AI224" t="s">
        <v>95</v>
      </c>
      <c r="AJ224" t="s">
        <v>722</v>
      </c>
      <c r="AK224" t="s">
        <v>723</v>
      </c>
      <c r="AN224" t="s">
        <v>44</v>
      </c>
      <c r="AO224" t="s">
        <v>45</v>
      </c>
      <c r="AP224" t="s">
        <v>46</v>
      </c>
      <c r="BC224" t="s">
        <v>59</v>
      </c>
      <c r="BG224" t="s">
        <v>724</v>
      </c>
      <c r="BI224" t="s">
        <v>130</v>
      </c>
      <c r="BK224" t="s">
        <v>120</v>
      </c>
      <c r="BL224" t="s">
        <v>120</v>
      </c>
      <c r="BM224" t="s">
        <v>67</v>
      </c>
      <c r="BN224" t="s">
        <v>68</v>
      </c>
      <c r="BO224" t="s">
        <v>69</v>
      </c>
      <c r="BY224" t="s">
        <v>131</v>
      </c>
      <c r="CA224" t="s">
        <v>104</v>
      </c>
      <c r="CC224" t="s">
        <v>79</v>
      </c>
      <c r="CJ224" t="s">
        <v>105</v>
      </c>
      <c r="CL224" t="s">
        <v>106</v>
      </c>
      <c r="CM224" t="s">
        <v>531</v>
      </c>
      <c r="CO224" t="s">
        <v>108</v>
      </c>
    </row>
    <row r="225" spans="1:93" x14ac:dyDescent="0.2">
      <c r="A225">
        <v>2550</v>
      </c>
      <c r="B225">
        <v>11135890188</v>
      </c>
      <c r="C225" t="s">
        <v>12</v>
      </c>
      <c r="F225" t="s">
        <v>15</v>
      </c>
      <c r="J225" t="s">
        <v>612</v>
      </c>
      <c r="M225" t="s">
        <v>134</v>
      </c>
      <c r="P225" t="s">
        <v>94</v>
      </c>
      <c r="Q225" t="s">
        <v>94</v>
      </c>
      <c r="R225" t="s">
        <v>95</v>
      </c>
      <c r="S225" t="s">
        <v>94</v>
      </c>
      <c r="T225" t="s">
        <v>94</v>
      </c>
      <c r="U225" t="s">
        <v>96</v>
      </c>
      <c r="V225" t="s">
        <v>94</v>
      </c>
      <c r="W225" t="s">
        <v>94</v>
      </c>
      <c r="X225" t="s">
        <v>94</v>
      </c>
      <c r="Y225" t="s">
        <v>94</v>
      </c>
      <c r="Z225" t="s">
        <v>94</v>
      </c>
      <c r="AA225" t="s">
        <v>94</v>
      </c>
      <c r="AB225" t="s">
        <v>97</v>
      </c>
      <c r="AC225" t="s">
        <v>94</v>
      </c>
      <c r="AD225" t="s">
        <v>94</v>
      </c>
      <c r="AE225" t="s">
        <v>94</v>
      </c>
      <c r="AF225" t="s">
        <v>94</v>
      </c>
      <c r="AG225" t="s">
        <v>94</v>
      </c>
      <c r="AH225" t="s">
        <v>94</v>
      </c>
      <c r="AI225" t="s">
        <v>96</v>
      </c>
      <c r="AJ225" t="s">
        <v>725</v>
      </c>
      <c r="AK225" t="s">
        <v>726</v>
      </c>
      <c r="AM225" t="s">
        <v>43</v>
      </c>
      <c r="AN225" t="s">
        <v>44</v>
      </c>
      <c r="AR225" t="s">
        <v>48</v>
      </c>
      <c r="AS225" t="s">
        <v>49</v>
      </c>
      <c r="AU225" t="s">
        <v>51</v>
      </c>
      <c r="BG225" t="s">
        <v>727</v>
      </c>
      <c r="BI225" t="s">
        <v>113</v>
      </c>
      <c r="BK225" t="s">
        <v>120</v>
      </c>
      <c r="BL225" t="s">
        <v>120</v>
      </c>
      <c r="BM225" t="s">
        <v>67</v>
      </c>
      <c r="BN225" t="s">
        <v>68</v>
      </c>
      <c r="BO225" t="s">
        <v>69</v>
      </c>
      <c r="BS225" t="s">
        <v>73</v>
      </c>
      <c r="BY225" t="s">
        <v>121</v>
      </c>
      <c r="CA225" t="s">
        <v>104</v>
      </c>
      <c r="CC225" t="s">
        <v>79</v>
      </c>
      <c r="CJ225" t="s">
        <v>127</v>
      </c>
      <c r="CL225" t="s">
        <v>132</v>
      </c>
      <c r="CM225" t="s">
        <v>728</v>
      </c>
      <c r="CO225" t="s">
        <v>133</v>
      </c>
    </row>
    <row r="226" spans="1:93" x14ac:dyDescent="0.2">
      <c r="A226">
        <v>2538</v>
      </c>
      <c r="B226">
        <v>11135737285</v>
      </c>
      <c r="C226" t="s">
        <v>12</v>
      </c>
      <c r="D226" t="s">
        <v>13</v>
      </c>
      <c r="F226" t="s">
        <v>15</v>
      </c>
      <c r="J226" t="s">
        <v>612</v>
      </c>
      <c r="M226" t="s">
        <v>109</v>
      </c>
      <c r="P226" t="s">
        <v>94</v>
      </c>
      <c r="Q226" t="s">
        <v>94</v>
      </c>
      <c r="R226" t="s">
        <v>94</v>
      </c>
      <c r="S226" t="s">
        <v>94</v>
      </c>
      <c r="T226" t="s">
        <v>94</v>
      </c>
      <c r="U226" t="s">
        <v>94</v>
      </c>
      <c r="V226" t="s">
        <v>94</v>
      </c>
      <c r="W226" t="s">
        <v>94</v>
      </c>
      <c r="X226" t="s">
        <v>94</v>
      </c>
      <c r="Y226" t="s">
        <v>94</v>
      </c>
      <c r="Z226" t="s">
        <v>94</v>
      </c>
      <c r="AA226" t="s">
        <v>94</v>
      </c>
      <c r="AB226" t="s">
        <v>94</v>
      </c>
      <c r="AC226" t="s">
        <v>94</v>
      </c>
      <c r="AD226" t="s">
        <v>96</v>
      </c>
      <c r="AE226" t="s">
        <v>94</v>
      </c>
      <c r="AF226" t="s">
        <v>97</v>
      </c>
      <c r="AG226" t="s">
        <v>94</v>
      </c>
      <c r="AH226" t="s">
        <v>94</v>
      </c>
      <c r="AI226" t="s">
        <v>95</v>
      </c>
      <c r="AJ226" t="s">
        <v>729</v>
      </c>
      <c r="AK226" t="s">
        <v>730</v>
      </c>
      <c r="AN226" t="s">
        <v>44</v>
      </c>
      <c r="AO226" t="s">
        <v>45</v>
      </c>
      <c r="AQ226" t="s">
        <v>47</v>
      </c>
      <c r="AS226" t="s">
        <v>49</v>
      </c>
      <c r="BG226" t="s">
        <v>731</v>
      </c>
      <c r="BI226" t="s">
        <v>113</v>
      </c>
      <c r="BK226" t="s">
        <v>102</v>
      </c>
      <c r="BL226" t="s">
        <v>102</v>
      </c>
      <c r="BM226" t="s">
        <v>67</v>
      </c>
      <c r="BN226" t="s">
        <v>68</v>
      </c>
      <c r="BO226" t="s">
        <v>69</v>
      </c>
      <c r="BY226" t="s">
        <v>131</v>
      </c>
      <c r="CA226" t="s">
        <v>104</v>
      </c>
      <c r="CC226" t="s">
        <v>79</v>
      </c>
      <c r="CJ226" t="s">
        <v>127</v>
      </c>
      <c r="CL226" t="s">
        <v>106</v>
      </c>
      <c r="CM226" t="s">
        <v>732</v>
      </c>
      <c r="CO226" t="s">
        <v>108</v>
      </c>
    </row>
    <row r="227" spans="1:93" x14ac:dyDescent="0.2">
      <c r="A227">
        <v>2447</v>
      </c>
      <c r="B227">
        <v>11134994375</v>
      </c>
      <c r="C227" t="s">
        <v>12</v>
      </c>
      <c r="D227" t="s">
        <v>13</v>
      </c>
      <c r="F227" t="s">
        <v>15</v>
      </c>
      <c r="J227" t="s">
        <v>612</v>
      </c>
      <c r="M227" t="s">
        <v>118</v>
      </c>
      <c r="P227" t="s">
        <v>94</v>
      </c>
      <c r="Q227" t="s">
        <v>94</v>
      </c>
      <c r="R227" t="s">
        <v>94</v>
      </c>
      <c r="S227" t="s">
        <v>94</v>
      </c>
      <c r="T227" t="s">
        <v>94</v>
      </c>
      <c r="U227" t="s">
        <v>96</v>
      </c>
      <c r="V227" t="s">
        <v>94</v>
      </c>
      <c r="W227" t="s">
        <v>96</v>
      </c>
      <c r="X227" t="s">
        <v>94</v>
      </c>
      <c r="Y227" t="s">
        <v>94</v>
      </c>
      <c r="Z227" t="s">
        <v>96</v>
      </c>
      <c r="AA227" t="s">
        <v>94</v>
      </c>
      <c r="AB227" t="s">
        <v>94</v>
      </c>
      <c r="AC227" t="s">
        <v>94</v>
      </c>
      <c r="AD227" t="s">
        <v>96</v>
      </c>
      <c r="AE227" t="s">
        <v>96</v>
      </c>
      <c r="AF227" t="s">
        <v>94</v>
      </c>
      <c r="AG227" t="s">
        <v>94</v>
      </c>
      <c r="AH227" t="s">
        <v>96</v>
      </c>
      <c r="AI227" t="s">
        <v>94</v>
      </c>
      <c r="AJ227" t="s">
        <v>733</v>
      </c>
      <c r="AK227" t="s">
        <v>734</v>
      </c>
      <c r="AM227" t="s">
        <v>43</v>
      </c>
      <c r="AN227" t="s">
        <v>44</v>
      </c>
      <c r="AP227" t="s">
        <v>46</v>
      </c>
      <c r="AV227" t="s">
        <v>52</v>
      </c>
      <c r="AW227" t="s">
        <v>53</v>
      </c>
      <c r="BG227" t="s">
        <v>735</v>
      </c>
      <c r="BI227" t="s">
        <v>113</v>
      </c>
      <c r="BK227" t="s">
        <v>102</v>
      </c>
      <c r="BL227" t="s">
        <v>102</v>
      </c>
      <c r="BM227" t="s">
        <v>67</v>
      </c>
      <c r="BN227" t="s">
        <v>68</v>
      </c>
      <c r="BO227" t="s">
        <v>69</v>
      </c>
      <c r="BW227" t="s">
        <v>76</v>
      </c>
      <c r="BY227" t="s">
        <v>131</v>
      </c>
      <c r="CA227" t="s">
        <v>115</v>
      </c>
      <c r="CC227" t="s">
        <v>79</v>
      </c>
      <c r="CJ227" t="s">
        <v>127</v>
      </c>
      <c r="CL227" t="s">
        <v>132</v>
      </c>
      <c r="CM227" t="s">
        <v>599</v>
      </c>
      <c r="CO227" t="s">
        <v>108</v>
      </c>
    </row>
    <row r="228" spans="1:93" x14ac:dyDescent="0.2">
      <c r="A228">
        <v>2437</v>
      </c>
      <c r="B228">
        <v>11134976086</v>
      </c>
      <c r="C228" t="s">
        <v>12</v>
      </c>
      <c r="D228" t="s">
        <v>13</v>
      </c>
      <c r="F228" t="s">
        <v>15</v>
      </c>
      <c r="J228" t="s">
        <v>612</v>
      </c>
      <c r="M228" t="s">
        <v>134</v>
      </c>
      <c r="P228" t="s">
        <v>94</v>
      </c>
      <c r="Q228" t="s">
        <v>94</v>
      </c>
      <c r="R228" t="s">
        <v>94</v>
      </c>
      <c r="S228" t="s">
        <v>96</v>
      </c>
      <c r="T228" t="s">
        <v>96</v>
      </c>
      <c r="U228" t="s">
        <v>96</v>
      </c>
      <c r="V228" t="s">
        <v>94</v>
      </c>
      <c r="W228" t="s">
        <v>95</v>
      </c>
      <c r="X228" t="s">
        <v>94</v>
      </c>
      <c r="Y228" t="s">
        <v>96</v>
      </c>
      <c r="Z228" t="s">
        <v>96</v>
      </c>
      <c r="AA228" t="s">
        <v>94</v>
      </c>
      <c r="AB228" t="s">
        <v>96</v>
      </c>
      <c r="AC228" t="s">
        <v>95</v>
      </c>
      <c r="AD228" t="s">
        <v>96</v>
      </c>
      <c r="AE228" t="s">
        <v>96</v>
      </c>
      <c r="AF228" t="s">
        <v>94</v>
      </c>
      <c r="AG228" t="s">
        <v>95</v>
      </c>
      <c r="AH228" t="s">
        <v>95</v>
      </c>
      <c r="AI228" t="s">
        <v>96</v>
      </c>
      <c r="AJ228" t="s">
        <v>736</v>
      </c>
      <c r="AK228" t="s">
        <v>683</v>
      </c>
      <c r="AN228" t="s">
        <v>44</v>
      </c>
      <c r="BG228" t="s">
        <v>737</v>
      </c>
      <c r="BI228" t="s">
        <v>130</v>
      </c>
      <c r="BK228" t="s">
        <v>102</v>
      </c>
      <c r="BL228" t="s">
        <v>102</v>
      </c>
      <c r="BM228" t="s">
        <v>67</v>
      </c>
      <c r="BY228" t="s">
        <v>135</v>
      </c>
      <c r="CA228" t="s">
        <v>104</v>
      </c>
      <c r="CC228" t="s">
        <v>79</v>
      </c>
      <c r="CJ228" t="s">
        <v>105</v>
      </c>
      <c r="CL228" t="s">
        <v>106</v>
      </c>
      <c r="CM228" t="s">
        <v>738</v>
      </c>
      <c r="CO228" t="s">
        <v>133</v>
      </c>
    </row>
    <row r="229" spans="1:93" x14ac:dyDescent="0.2">
      <c r="A229">
        <v>2404</v>
      </c>
      <c r="B229">
        <v>11133968229</v>
      </c>
      <c r="C229" t="s">
        <v>12</v>
      </c>
      <c r="J229" t="s">
        <v>612</v>
      </c>
      <c r="M229" t="s">
        <v>148</v>
      </c>
      <c r="P229" t="s">
        <v>94</v>
      </c>
      <c r="Q229" t="s">
        <v>94</v>
      </c>
      <c r="R229" t="s">
        <v>96</v>
      </c>
      <c r="S229" t="s">
        <v>96</v>
      </c>
      <c r="T229" t="s">
        <v>95</v>
      </c>
      <c r="U229" t="s">
        <v>95</v>
      </c>
      <c r="V229" t="s">
        <v>95</v>
      </c>
      <c r="W229" t="s">
        <v>95</v>
      </c>
      <c r="X229" t="s">
        <v>95</v>
      </c>
      <c r="Y229" t="s">
        <v>95</v>
      </c>
      <c r="Z229" t="s">
        <v>95</v>
      </c>
      <c r="AA229" t="s">
        <v>95</v>
      </c>
      <c r="AB229" t="s">
        <v>95</v>
      </c>
      <c r="AC229" t="s">
        <v>95</v>
      </c>
      <c r="AD229" t="s">
        <v>95</v>
      </c>
      <c r="AE229" t="s">
        <v>96</v>
      </c>
      <c r="AF229" t="s">
        <v>95</v>
      </c>
      <c r="AG229" t="s">
        <v>95</v>
      </c>
      <c r="AH229" t="s">
        <v>95</v>
      </c>
      <c r="AI229" t="s">
        <v>95</v>
      </c>
      <c r="AJ229" t="s">
        <v>739</v>
      </c>
      <c r="AK229" t="s">
        <v>740</v>
      </c>
      <c r="AN229" t="s">
        <v>44</v>
      </c>
      <c r="AO229" t="s">
        <v>45</v>
      </c>
      <c r="AP229" t="s">
        <v>46</v>
      </c>
      <c r="AT229" t="s">
        <v>50</v>
      </c>
      <c r="AZ229" t="s">
        <v>56</v>
      </c>
      <c r="BG229" t="s">
        <v>741</v>
      </c>
      <c r="BI229" t="s">
        <v>130</v>
      </c>
      <c r="BK229" t="s">
        <v>143</v>
      </c>
      <c r="BL229" t="s">
        <v>102</v>
      </c>
      <c r="BM229" t="s">
        <v>67</v>
      </c>
      <c r="BT229" t="s">
        <v>74</v>
      </c>
      <c r="BU229" t="s">
        <v>75</v>
      </c>
      <c r="BY229" t="s">
        <v>121</v>
      </c>
      <c r="CA229" t="s">
        <v>115</v>
      </c>
      <c r="CC229" t="s">
        <v>79</v>
      </c>
      <c r="CJ229" t="s">
        <v>127</v>
      </c>
      <c r="CL229" t="s">
        <v>106</v>
      </c>
      <c r="CM229" t="s">
        <v>667</v>
      </c>
      <c r="CO229" t="s">
        <v>133</v>
      </c>
    </row>
    <row r="230" spans="1:93" x14ac:dyDescent="0.2">
      <c r="A230">
        <v>2397</v>
      </c>
      <c r="B230">
        <v>11133818089</v>
      </c>
      <c r="C230" t="s">
        <v>12</v>
      </c>
      <c r="D230" t="s">
        <v>13</v>
      </c>
      <c r="F230" t="s">
        <v>15</v>
      </c>
      <c r="J230" t="s">
        <v>612</v>
      </c>
      <c r="M230" t="s">
        <v>148</v>
      </c>
      <c r="P230" t="s">
        <v>96</v>
      </c>
      <c r="Q230" t="s">
        <v>94</v>
      </c>
      <c r="R230" t="s">
        <v>94</v>
      </c>
      <c r="S230" t="s">
        <v>96</v>
      </c>
      <c r="T230" t="s">
        <v>96</v>
      </c>
      <c r="U230" t="s">
        <v>94</v>
      </c>
      <c r="V230" t="s">
        <v>94</v>
      </c>
      <c r="W230" t="s">
        <v>94</v>
      </c>
      <c r="X230" t="s">
        <v>96</v>
      </c>
      <c r="Y230" t="s">
        <v>96</v>
      </c>
      <c r="Z230" t="s">
        <v>94</v>
      </c>
      <c r="AA230" t="s">
        <v>96</v>
      </c>
      <c r="AB230" t="s">
        <v>94</v>
      </c>
      <c r="AC230" t="s">
        <v>96</v>
      </c>
      <c r="AD230" t="s">
        <v>96</v>
      </c>
      <c r="AE230" t="s">
        <v>94</v>
      </c>
      <c r="AF230" t="s">
        <v>96</v>
      </c>
      <c r="AG230" t="s">
        <v>96</v>
      </c>
      <c r="AH230" t="s">
        <v>96</v>
      </c>
      <c r="AI230" t="s">
        <v>96</v>
      </c>
      <c r="AJ230" t="s">
        <v>742</v>
      </c>
      <c r="AK230" t="s">
        <v>743</v>
      </c>
      <c r="AO230" t="s">
        <v>45</v>
      </c>
      <c r="AQ230" t="s">
        <v>47</v>
      </c>
      <c r="AR230" t="s">
        <v>48</v>
      </c>
      <c r="AT230" t="s">
        <v>50</v>
      </c>
      <c r="AU230" t="s">
        <v>51</v>
      </c>
      <c r="BI230" t="s">
        <v>113</v>
      </c>
      <c r="BK230" t="s">
        <v>102</v>
      </c>
      <c r="BL230" t="s">
        <v>143</v>
      </c>
      <c r="BM230" t="s">
        <v>67</v>
      </c>
      <c r="BQ230" t="s">
        <v>71</v>
      </c>
      <c r="BY230" t="s">
        <v>131</v>
      </c>
      <c r="CA230" t="s">
        <v>104</v>
      </c>
      <c r="CC230" t="s">
        <v>79</v>
      </c>
      <c r="CJ230" t="s">
        <v>171</v>
      </c>
      <c r="CL230" t="s">
        <v>106</v>
      </c>
      <c r="CM230" t="s">
        <v>744</v>
      </c>
      <c r="CO230" t="s">
        <v>108</v>
      </c>
    </row>
    <row r="231" spans="1:93" x14ac:dyDescent="0.2">
      <c r="A231">
        <v>2391</v>
      </c>
      <c r="B231">
        <v>11133039078</v>
      </c>
      <c r="C231" t="s">
        <v>12</v>
      </c>
      <c r="D231" t="s">
        <v>13</v>
      </c>
      <c r="F231" t="s">
        <v>15</v>
      </c>
      <c r="J231" t="s">
        <v>612</v>
      </c>
      <c r="M231" t="s">
        <v>148</v>
      </c>
      <c r="P231" t="s">
        <v>94</v>
      </c>
      <c r="Q231" t="s">
        <v>94</v>
      </c>
      <c r="R231" t="s">
        <v>94</v>
      </c>
      <c r="S231" t="s">
        <v>94</v>
      </c>
      <c r="T231" t="s">
        <v>94</v>
      </c>
      <c r="U231" t="s">
        <v>94</v>
      </c>
      <c r="V231" t="s">
        <v>94</v>
      </c>
      <c r="W231" t="s">
        <v>94</v>
      </c>
      <c r="X231" t="s">
        <v>94</v>
      </c>
      <c r="Y231" t="s">
        <v>94</v>
      </c>
      <c r="Z231" t="s">
        <v>94</v>
      </c>
      <c r="AA231" t="s">
        <v>94</v>
      </c>
      <c r="AB231" t="s">
        <v>94</v>
      </c>
      <c r="AC231" t="s">
        <v>94</v>
      </c>
      <c r="AD231" t="s">
        <v>95</v>
      </c>
      <c r="AE231" t="s">
        <v>96</v>
      </c>
      <c r="AF231" t="s">
        <v>95</v>
      </c>
      <c r="AG231" t="s">
        <v>96</v>
      </c>
      <c r="AH231" t="s">
        <v>96</v>
      </c>
      <c r="AI231" t="s">
        <v>95</v>
      </c>
      <c r="AN231" t="s">
        <v>44</v>
      </c>
      <c r="AP231" t="s">
        <v>46</v>
      </c>
      <c r="AQ231" t="s">
        <v>47</v>
      </c>
      <c r="AW231" t="s">
        <v>53</v>
      </c>
      <c r="BI231" t="s">
        <v>113</v>
      </c>
      <c r="BK231" t="s">
        <v>102</v>
      </c>
      <c r="BL231" t="s">
        <v>102</v>
      </c>
      <c r="BM231" t="s">
        <v>67</v>
      </c>
      <c r="BN231" t="s">
        <v>68</v>
      </c>
      <c r="BO231" t="s">
        <v>69</v>
      </c>
      <c r="BR231" t="s">
        <v>72</v>
      </c>
      <c r="BY231" t="s">
        <v>121</v>
      </c>
      <c r="CA231" t="s">
        <v>104</v>
      </c>
      <c r="CC231" t="s">
        <v>79</v>
      </c>
      <c r="CJ231" t="s">
        <v>127</v>
      </c>
      <c r="CL231" t="s">
        <v>106</v>
      </c>
      <c r="CM231" t="s">
        <v>107</v>
      </c>
      <c r="CO231" t="s">
        <v>133</v>
      </c>
    </row>
    <row r="232" spans="1:93" x14ac:dyDescent="0.2">
      <c r="A232">
        <v>2363</v>
      </c>
      <c r="B232">
        <v>11132056001</v>
      </c>
      <c r="C232" t="s">
        <v>12</v>
      </c>
      <c r="F232" t="s">
        <v>15</v>
      </c>
      <c r="J232" t="s">
        <v>612</v>
      </c>
      <c r="M232" t="s">
        <v>148</v>
      </c>
      <c r="P232" t="s">
        <v>94</v>
      </c>
      <c r="Q232" t="s">
        <v>96</v>
      </c>
      <c r="R232" t="s">
        <v>96</v>
      </c>
      <c r="S232" t="s">
        <v>96</v>
      </c>
      <c r="T232" t="s">
        <v>96</v>
      </c>
      <c r="U232" t="s">
        <v>96</v>
      </c>
      <c r="V232" t="s">
        <v>96</v>
      </c>
      <c r="W232" t="s">
        <v>96</v>
      </c>
      <c r="X232" t="s">
        <v>95</v>
      </c>
      <c r="Y232" t="s">
        <v>95</v>
      </c>
      <c r="Z232" t="s">
        <v>96</v>
      </c>
      <c r="AA232" t="s">
        <v>96</v>
      </c>
      <c r="AB232" t="s">
        <v>96</v>
      </c>
      <c r="AC232" t="s">
        <v>96</v>
      </c>
      <c r="AD232" t="s">
        <v>96</v>
      </c>
      <c r="AE232" t="s">
        <v>95</v>
      </c>
      <c r="AF232" t="s">
        <v>95</v>
      </c>
      <c r="AG232" t="s">
        <v>96</v>
      </c>
      <c r="AH232" t="s">
        <v>96</v>
      </c>
      <c r="AI232" t="s">
        <v>95</v>
      </c>
      <c r="AN232" t="s">
        <v>44</v>
      </c>
      <c r="AY232" t="s">
        <v>55</v>
      </c>
      <c r="BA232" t="s">
        <v>57</v>
      </c>
      <c r="BI232" t="s">
        <v>130</v>
      </c>
      <c r="BK232" t="s">
        <v>102</v>
      </c>
      <c r="BL232" t="s">
        <v>102</v>
      </c>
      <c r="BN232" t="s">
        <v>68</v>
      </c>
      <c r="BY232" t="s">
        <v>131</v>
      </c>
      <c r="CA232" t="s">
        <v>104</v>
      </c>
      <c r="CC232" t="s">
        <v>79</v>
      </c>
      <c r="CJ232" t="s">
        <v>127</v>
      </c>
      <c r="CL232" t="s">
        <v>106</v>
      </c>
      <c r="CM232" t="s">
        <v>745</v>
      </c>
      <c r="CO232" t="s">
        <v>108</v>
      </c>
    </row>
    <row r="233" spans="1:93" x14ac:dyDescent="0.2">
      <c r="A233">
        <v>2352</v>
      </c>
      <c r="B233">
        <v>11131730012</v>
      </c>
      <c r="C233" t="s">
        <v>12</v>
      </c>
      <c r="J233" t="s">
        <v>612</v>
      </c>
      <c r="M233" t="s">
        <v>134</v>
      </c>
      <c r="P233" t="s">
        <v>94</v>
      </c>
      <c r="Q233" t="s">
        <v>94</v>
      </c>
      <c r="R233" t="s">
        <v>94</v>
      </c>
      <c r="S233" t="s">
        <v>94</v>
      </c>
      <c r="T233" t="s">
        <v>94</v>
      </c>
      <c r="U233" t="s">
        <v>94</v>
      </c>
      <c r="V233" t="s">
        <v>96</v>
      </c>
      <c r="W233" t="s">
        <v>94</v>
      </c>
      <c r="X233" t="s">
        <v>96</v>
      </c>
      <c r="Y233" t="s">
        <v>94</v>
      </c>
      <c r="Z233" t="s">
        <v>96</v>
      </c>
      <c r="AA233" t="s">
        <v>96</v>
      </c>
      <c r="AB233" t="s">
        <v>96</v>
      </c>
      <c r="AC233" t="s">
        <v>96</v>
      </c>
      <c r="AD233" t="s">
        <v>95</v>
      </c>
      <c r="AE233" t="s">
        <v>96</v>
      </c>
      <c r="AF233" t="s">
        <v>95</v>
      </c>
      <c r="AG233" t="s">
        <v>96</v>
      </c>
      <c r="AH233" t="s">
        <v>96</v>
      </c>
      <c r="AI233" t="s">
        <v>95</v>
      </c>
      <c r="AJ233" t="s">
        <v>746</v>
      </c>
      <c r="AT233" t="s">
        <v>50</v>
      </c>
      <c r="AY233" t="s">
        <v>55</v>
      </c>
      <c r="BI233" t="s">
        <v>113</v>
      </c>
      <c r="BK233" t="s">
        <v>120</v>
      </c>
      <c r="BL233" t="s">
        <v>120</v>
      </c>
      <c r="BM233" t="s">
        <v>67</v>
      </c>
      <c r="BT233" t="s">
        <v>74</v>
      </c>
      <c r="BY233" t="s">
        <v>135</v>
      </c>
      <c r="CA233" t="s">
        <v>104</v>
      </c>
      <c r="CC233" t="s">
        <v>79</v>
      </c>
      <c r="CJ233" t="s">
        <v>171</v>
      </c>
      <c r="CL233" t="s">
        <v>106</v>
      </c>
      <c r="CO233" t="s">
        <v>133</v>
      </c>
    </row>
    <row r="234" spans="1:93" x14ac:dyDescent="0.2">
      <c r="A234">
        <v>2348</v>
      </c>
      <c r="B234">
        <v>11131713540</v>
      </c>
      <c r="C234" t="s">
        <v>12</v>
      </c>
      <c r="J234" t="s">
        <v>612</v>
      </c>
      <c r="M234" t="s">
        <v>134</v>
      </c>
      <c r="P234" t="s">
        <v>94</v>
      </c>
      <c r="Q234" t="s">
        <v>94</v>
      </c>
      <c r="R234" t="s">
        <v>94</v>
      </c>
      <c r="S234" t="s">
        <v>94</v>
      </c>
      <c r="T234" t="s">
        <v>94</v>
      </c>
      <c r="U234" t="s">
        <v>96</v>
      </c>
      <c r="V234" t="s">
        <v>94</v>
      </c>
      <c r="W234" t="s">
        <v>94</v>
      </c>
      <c r="X234" t="s">
        <v>94</v>
      </c>
      <c r="Y234" t="s">
        <v>94</v>
      </c>
      <c r="Z234" t="s">
        <v>96</v>
      </c>
      <c r="AA234" t="s">
        <v>95</v>
      </c>
      <c r="AB234" t="s">
        <v>96</v>
      </c>
      <c r="AC234" t="s">
        <v>96</v>
      </c>
      <c r="AD234" t="s">
        <v>96</v>
      </c>
      <c r="AE234" t="s">
        <v>96</v>
      </c>
      <c r="AF234" t="s">
        <v>96</v>
      </c>
      <c r="AG234" t="s">
        <v>95</v>
      </c>
      <c r="AH234" t="s">
        <v>96</v>
      </c>
      <c r="AI234" t="s">
        <v>188</v>
      </c>
      <c r="AJ234" t="s">
        <v>747</v>
      </c>
      <c r="AK234" t="s">
        <v>748</v>
      </c>
      <c r="AS234" t="s">
        <v>49</v>
      </c>
      <c r="AT234" t="s">
        <v>50</v>
      </c>
      <c r="BA234" t="s">
        <v>57</v>
      </c>
      <c r="BB234" t="s">
        <v>58</v>
      </c>
      <c r="BD234" t="s">
        <v>60</v>
      </c>
      <c r="BG234" t="s">
        <v>749</v>
      </c>
      <c r="BI234" t="s">
        <v>130</v>
      </c>
      <c r="BK234" t="s">
        <v>102</v>
      </c>
      <c r="BL234" t="s">
        <v>143</v>
      </c>
      <c r="BM234" t="s">
        <v>67</v>
      </c>
      <c r="BO234" t="s">
        <v>69</v>
      </c>
      <c r="BR234" t="s">
        <v>72</v>
      </c>
      <c r="BW234" t="s">
        <v>76</v>
      </c>
      <c r="BY234" t="s">
        <v>121</v>
      </c>
      <c r="CA234" t="s">
        <v>104</v>
      </c>
      <c r="CC234" t="s">
        <v>79</v>
      </c>
      <c r="CJ234" t="s">
        <v>171</v>
      </c>
      <c r="CL234" t="s">
        <v>106</v>
      </c>
      <c r="CM234" t="s">
        <v>750</v>
      </c>
      <c r="CO234" t="s">
        <v>133</v>
      </c>
    </row>
    <row r="235" spans="1:93" x14ac:dyDescent="0.2">
      <c r="A235">
        <v>2333</v>
      </c>
      <c r="B235">
        <v>11131538580</v>
      </c>
      <c r="C235" t="s">
        <v>12</v>
      </c>
      <c r="F235" t="s">
        <v>15</v>
      </c>
      <c r="J235" t="s">
        <v>612</v>
      </c>
      <c r="M235" t="s">
        <v>109</v>
      </c>
      <c r="P235" t="s">
        <v>96</v>
      </c>
      <c r="Q235" t="s">
        <v>96</v>
      </c>
      <c r="R235" t="s">
        <v>96</v>
      </c>
      <c r="S235" t="s">
        <v>96</v>
      </c>
      <c r="T235" t="s">
        <v>96</v>
      </c>
      <c r="U235" t="s">
        <v>96</v>
      </c>
      <c r="V235" t="s">
        <v>95</v>
      </c>
      <c r="W235" t="s">
        <v>95</v>
      </c>
      <c r="X235" t="s">
        <v>95</v>
      </c>
      <c r="Y235" t="s">
        <v>95</v>
      </c>
      <c r="Z235" t="s">
        <v>95</v>
      </c>
      <c r="AA235" t="s">
        <v>95</v>
      </c>
      <c r="AB235" t="s">
        <v>96</v>
      </c>
      <c r="AC235" t="s">
        <v>95</v>
      </c>
      <c r="AD235" t="s">
        <v>95</v>
      </c>
      <c r="AE235" t="s">
        <v>96</v>
      </c>
      <c r="AF235" t="s">
        <v>95</v>
      </c>
      <c r="AG235" t="s">
        <v>96</v>
      </c>
      <c r="AH235" t="s">
        <v>95</v>
      </c>
      <c r="AI235" t="s">
        <v>95</v>
      </c>
      <c r="AJ235" t="s">
        <v>751</v>
      </c>
      <c r="AK235" t="s">
        <v>164</v>
      </c>
      <c r="AN235" t="s">
        <v>44</v>
      </c>
      <c r="AP235" t="s">
        <v>46</v>
      </c>
      <c r="AT235" t="s">
        <v>50</v>
      </c>
      <c r="BA235" t="s">
        <v>57</v>
      </c>
      <c r="BE235" t="s">
        <v>61</v>
      </c>
      <c r="BG235" t="s">
        <v>752</v>
      </c>
      <c r="BI235" t="s">
        <v>83</v>
      </c>
      <c r="BK235" t="s">
        <v>102</v>
      </c>
      <c r="BL235" t="s">
        <v>102</v>
      </c>
      <c r="BM235" t="s">
        <v>67</v>
      </c>
      <c r="BY235" t="s">
        <v>114</v>
      </c>
      <c r="CA235" t="s">
        <v>104</v>
      </c>
      <c r="CC235" t="s">
        <v>79</v>
      </c>
      <c r="CJ235" t="s">
        <v>116</v>
      </c>
      <c r="CL235" t="s">
        <v>132</v>
      </c>
      <c r="CM235" t="s">
        <v>152</v>
      </c>
      <c r="CO235" t="s">
        <v>108</v>
      </c>
    </row>
    <row r="236" spans="1:93" x14ac:dyDescent="0.2">
      <c r="A236">
        <v>2329</v>
      </c>
      <c r="B236">
        <v>11131444509</v>
      </c>
      <c r="C236" t="s">
        <v>12</v>
      </c>
      <c r="D236" t="s">
        <v>13</v>
      </c>
      <c r="F236" t="s">
        <v>15</v>
      </c>
      <c r="J236" t="s">
        <v>612</v>
      </c>
      <c r="M236" t="s">
        <v>109</v>
      </c>
      <c r="P236" t="s">
        <v>94</v>
      </c>
      <c r="Q236" t="s">
        <v>96</v>
      </c>
      <c r="R236" t="s">
        <v>94</v>
      </c>
      <c r="S236" t="s">
        <v>94</v>
      </c>
      <c r="T236" t="s">
        <v>96</v>
      </c>
      <c r="U236" t="s">
        <v>96</v>
      </c>
      <c r="V236" t="s">
        <v>96</v>
      </c>
      <c r="W236" t="s">
        <v>94</v>
      </c>
      <c r="X236" t="s">
        <v>95</v>
      </c>
      <c r="Y236" t="s">
        <v>96</v>
      </c>
      <c r="Z236" t="s">
        <v>94</v>
      </c>
      <c r="AA236" t="s">
        <v>96</v>
      </c>
      <c r="AB236" t="s">
        <v>94</v>
      </c>
      <c r="AC236" t="s">
        <v>95</v>
      </c>
      <c r="AD236" t="s">
        <v>96</v>
      </c>
      <c r="AE236" t="s">
        <v>96</v>
      </c>
      <c r="AF236" t="s">
        <v>96</v>
      </c>
      <c r="AG236" t="s">
        <v>96</v>
      </c>
      <c r="AH236" t="s">
        <v>95</v>
      </c>
      <c r="AI236" t="s">
        <v>95</v>
      </c>
      <c r="AJ236" t="s">
        <v>753</v>
      </c>
      <c r="AK236" t="s">
        <v>754</v>
      </c>
      <c r="AM236" t="s">
        <v>43</v>
      </c>
      <c r="AO236" t="s">
        <v>45</v>
      </c>
      <c r="AQ236" t="s">
        <v>47</v>
      </c>
      <c r="AY236" t="s">
        <v>55</v>
      </c>
      <c r="BC236" t="s">
        <v>59</v>
      </c>
      <c r="BI236" t="s">
        <v>130</v>
      </c>
      <c r="BK236" t="s">
        <v>102</v>
      </c>
      <c r="BL236" t="s">
        <v>102</v>
      </c>
      <c r="BN236" t="s">
        <v>68</v>
      </c>
      <c r="BP236" t="s">
        <v>70</v>
      </c>
      <c r="BS236" t="s">
        <v>73</v>
      </c>
      <c r="BY236" t="s">
        <v>131</v>
      </c>
      <c r="CA236" t="s">
        <v>115</v>
      </c>
      <c r="CC236" t="s">
        <v>79</v>
      </c>
      <c r="CJ236" t="s">
        <v>105</v>
      </c>
      <c r="CL236" t="s">
        <v>132</v>
      </c>
      <c r="CM236" t="s">
        <v>755</v>
      </c>
      <c r="CO236" t="s">
        <v>108</v>
      </c>
    </row>
    <row r="237" spans="1:93" x14ac:dyDescent="0.2">
      <c r="A237">
        <v>2322</v>
      </c>
      <c r="B237">
        <v>11131384973</v>
      </c>
      <c r="C237" t="s">
        <v>12</v>
      </c>
      <c r="F237" t="s">
        <v>15</v>
      </c>
      <c r="J237" t="s">
        <v>612</v>
      </c>
      <c r="M237" t="s">
        <v>109</v>
      </c>
      <c r="P237" t="s">
        <v>95</v>
      </c>
      <c r="Q237" t="s">
        <v>94</v>
      </c>
      <c r="R237" t="s">
        <v>96</v>
      </c>
      <c r="S237" t="s">
        <v>96</v>
      </c>
      <c r="T237" t="s">
        <v>95</v>
      </c>
      <c r="U237" t="s">
        <v>97</v>
      </c>
      <c r="V237" t="s">
        <v>97</v>
      </c>
      <c r="W237" t="s">
        <v>96</v>
      </c>
      <c r="X237" t="s">
        <v>97</v>
      </c>
      <c r="Y237" t="s">
        <v>95</v>
      </c>
      <c r="Z237" t="s">
        <v>96</v>
      </c>
      <c r="AA237" t="s">
        <v>95</v>
      </c>
      <c r="AB237" t="s">
        <v>95</v>
      </c>
      <c r="AC237" t="s">
        <v>96</v>
      </c>
      <c r="AD237" t="s">
        <v>97</v>
      </c>
      <c r="AE237" t="s">
        <v>188</v>
      </c>
      <c r="AF237" t="s">
        <v>188</v>
      </c>
      <c r="AG237" t="s">
        <v>97</v>
      </c>
      <c r="AH237" t="s">
        <v>97</v>
      </c>
      <c r="AI237" t="s">
        <v>96</v>
      </c>
      <c r="AJ237" t="s">
        <v>756</v>
      </c>
      <c r="AK237" t="s">
        <v>159</v>
      </c>
      <c r="AM237" t="s">
        <v>43</v>
      </c>
      <c r="AX237" t="s">
        <v>54</v>
      </c>
      <c r="AY237" t="s">
        <v>55</v>
      </c>
      <c r="BI237" t="s">
        <v>192</v>
      </c>
      <c r="BK237" t="s">
        <v>102</v>
      </c>
      <c r="BL237" t="s">
        <v>102</v>
      </c>
      <c r="BM237" t="s">
        <v>67</v>
      </c>
      <c r="BY237" t="s">
        <v>126</v>
      </c>
      <c r="CA237" t="s">
        <v>115</v>
      </c>
      <c r="CC237" t="s">
        <v>79</v>
      </c>
      <c r="CJ237" t="s">
        <v>116</v>
      </c>
      <c r="CL237" t="s">
        <v>106</v>
      </c>
      <c r="CM237" t="s">
        <v>136</v>
      </c>
      <c r="CO237" t="s">
        <v>133</v>
      </c>
    </row>
    <row r="238" spans="1:93" x14ac:dyDescent="0.2">
      <c r="A238">
        <v>2302</v>
      </c>
      <c r="B238">
        <v>11131145770</v>
      </c>
      <c r="C238" t="s">
        <v>12</v>
      </c>
      <c r="J238" t="s">
        <v>612</v>
      </c>
      <c r="M238" t="s">
        <v>109</v>
      </c>
      <c r="P238" t="s">
        <v>94</v>
      </c>
      <c r="Q238" t="s">
        <v>96</v>
      </c>
      <c r="R238" t="s">
        <v>96</v>
      </c>
      <c r="S238" t="s">
        <v>94</v>
      </c>
      <c r="T238" t="s">
        <v>94</v>
      </c>
      <c r="U238" t="s">
        <v>96</v>
      </c>
      <c r="V238" t="s">
        <v>96</v>
      </c>
      <c r="W238" t="s">
        <v>96</v>
      </c>
      <c r="X238" t="s">
        <v>96</v>
      </c>
      <c r="Y238" t="s">
        <v>96</v>
      </c>
      <c r="Z238" t="s">
        <v>94</v>
      </c>
      <c r="AA238" t="s">
        <v>94</v>
      </c>
      <c r="AB238" t="s">
        <v>94</v>
      </c>
      <c r="AC238" t="s">
        <v>96</v>
      </c>
      <c r="AD238" t="s">
        <v>94</v>
      </c>
      <c r="AE238" t="s">
        <v>95</v>
      </c>
      <c r="AF238" t="s">
        <v>96</v>
      </c>
      <c r="AG238" t="s">
        <v>95</v>
      </c>
      <c r="AH238" t="s">
        <v>95</v>
      </c>
      <c r="AI238" t="s">
        <v>97</v>
      </c>
      <c r="AJ238" t="s">
        <v>757</v>
      </c>
      <c r="AM238" t="s">
        <v>43</v>
      </c>
      <c r="AO238" t="s">
        <v>45</v>
      </c>
      <c r="AR238" t="s">
        <v>48</v>
      </c>
      <c r="AY238" t="s">
        <v>55</v>
      </c>
      <c r="BA238" t="s">
        <v>57</v>
      </c>
      <c r="BG238" t="s">
        <v>758</v>
      </c>
      <c r="BI238" t="s">
        <v>192</v>
      </c>
      <c r="BK238" t="s">
        <v>102</v>
      </c>
      <c r="BL238" t="s">
        <v>102</v>
      </c>
      <c r="BM238" t="s">
        <v>67</v>
      </c>
      <c r="BN238" t="s">
        <v>68</v>
      </c>
      <c r="BY238" t="s">
        <v>114</v>
      </c>
      <c r="CA238" t="s">
        <v>104</v>
      </c>
      <c r="CC238" t="s">
        <v>79</v>
      </c>
      <c r="CJ238" t="s">
        <v>105</v>
      </c>
      <c r="CL238" t="s">
        <v>132</v>
      </c>
      <c r="CM238" t="s">
        <v>152</v>
      </c>
      <c r="CO238" t="s">
        <v>108</v>
      </c>
    </row>
    <row r="239" spans="1:93" x14ac:dyDescent="0.2">
      <c r="A239">
        <v>2232</v>
      </c>
      <c r="B239">
        <v>11130865104</v>
      </c>
      <c r="C239" t="s">
        <v>12</v>
      </c>
      <c r="D239" t="s">
        <v>13</v>
      </c>
      <c r="F239" t="s">
        <v>15</v>
      </c>
      <c r="J239" t="s">
        <v>612</v>
      </c>
      <c r="M239" t="s">
        <v>148</v>
      </c>
      <c r="P239" t="s">
        <v>94</v>
      </c>
      <c r="Q239" t="s">
        <v>94</v>
      </c>
      <c r="R239" t="s">
        <v>96</v>
      </c>
      <c r="S239" t="s">
        <v>94</v>
      </c>
      <c r="T239" t="s">
        <v>94</v>
      </c>
      <c r="U239" t="s">
        <v>94</v>
      </c>
      <c r="V239" t="s">
        <v>94</v>
      </c>
      <c r="W239" t="s">
        <v>95</v>
      </c>
      <c r="X239" t="s">
        <v>94</v>
      </c>
      <c r="Y239" t="s">
        <v>96</v>
      </c>
      <c r="Z239" t="s">
        <v>96</v>
      </c>
      <c r="AA239" t="s">
        <v>96</v>
      </c>
      <c r="AB239" t="s">
        <v>96</v>
      </c>
      <c r="AC239" t="s">
        <v>95</v>
      </c>
      <c r="AD239" t="s">
        <v>95</v>
      </c>
      <c r="AE239" t="s">
        <v>96</v>
      </c>
      <c r="AF239" t="s">
        <v>96</v>
      </c>
      <c r="AG239" t="s">
        <v>96</v>
      </c>
      <c r="AH239" t="s">
        <v>95</v>
      </c>
      <c r="AI239" t="s">
        <v>95</v>
      </c>
      <c r="AN239" t="s">
        <v>44</v>
      </c>
      <c r="AQ239" t="s">
        <v>47</v>
      </c>
      <c r="AT239" t="s">
        <v>50</v>
      </c>
      <c r="AV239" t="s">
        <v>52</v>
      </c>
      <c r="BD239" t="s">
        <v>60</v>
      </c>
      <c r="BG239" t="s">
        <v>759</v>
      </c>
      <c r="BI239" t="s">
        <v>113</v>
      </c>
      <c r="BK239" t="s">
        <v>120</v>
      </c>
      <c r="BL239" t="s">
        <v>120</v>
      </c>
      <c r="BN239" t="s">
        <v>68</v>
      </c>
      <c r="BO239" t="s">
        <v>69</v>
      </c>
      <c r="BP239" t="s">
        <v>70</v>
      </c>
      <c r="BR239" t="s">
        <v>72</v>
      </c>
      <c r="BS239" t="s">
        <v>73</v>
      </c>
      <c r="BY239" t="s">
        <v>126</v>
      </c>
      <c r="CA239" t="s">
        <v>115</v>
      </c>
      <c r="CC239" t="s">
        <v>79</v>
      </c>
      <c r="CJ239" t="s">
        <v>171</v>
      </c>
      <c r="CL239" t="s">
        <v>106</v>
      </c>
      <c r="CM239" t="s">
        <v>525</v>
      </c>
      <c r="CO239" t="s">
        <v>133</v>
      </c>
    </row>
    <row r="240" spans="1:93" x14ac:dyDescent="0.2">
      <c r="A240">
        <v>2201</v>
      </c>
      <c r="B240">
        <v>11130469055</v>
      </c>
      <c r="C240" t="s">
        <v>12</v>
      </c>
      <c r="D240" t="s">
        <v>13</v>
      </c>
      <c r="F240" t="s">
        <v>15</v>
      </c>
      <c r="J240" t="s">
        <v>612</v>
      </c>
      <c r="M240" t="s">
        <v>118</v>
      </c>
      <c r="P240" t="s">
        <v>94</v>
      </c>
      <c r="Q240" t="s">
        <v>94</v>
      </c>
      <c r="R240" t="s">
        <v>94</v>
      </c>
      <c r="S240" t="s">
        <v>94</v>
      </c>
      <c r="T240" t="s">
        <v>94</v>
      </c>
      <c r="U240" t="s">
        <v>94</v>
      </c>
      <c r="V240" t="s">
        <v>94</v>
      </c>
      <c r="W240" t="s">
        <v>94</v>
      </c>
      <c r="X240" t="s">
        <v>94</v>
      </c>
      <c r="Y240" t="s">
        <v>94</v>
      </c>
      <c r="Z240" t="s">
        <v>94</v>
      </c>
      <c r="AA240" t="s">
        <v>94</v>
      </c>
      <c r="AB240" t="s">
        <v>94</v>
      </c>
      <c r="AC240" t="s">
        <v>94</v>
      </c>
      <c r="AD240" t="s">
        <v>94</v>
      </c>
      <c r="AE240" t="s">
        <v>94</v>
      </c>
      <c r="AF240" t="s">
        <v>96</v>
      </c>
      <c r="AG240" t="s">
        <v>94</v>
      </c>
      <c r="AH240" t="s">
        <v>96</v>
      </c>
      <c r="AI240" t="s">
        <v>95</v>
      </c>
      <c r="AJ240" t="s">
        <v>760</v>
      </c>
      <c r="AK240" t="s">
        <v>761</v>
      </c>
      <c r="AR240" t="s">
        <v>48</v>
      </c>
      <c r="BI240" t="s">
        <v>113</v>
      </c>
      <c r="BK240" t="s">
        <v>120</v>
      </c>
      <c r="BL240" t="s">
        <v>120</v>
      </c>
      <c r="BM240" t="s">
        <v>67</v>
      </c>
      <c r="BP240" t="s">
        <v>70</v>
      </c>
      <c r="BR240" t="s">
        <v>72</v>
      </c>
      <c r="BY240" t="s">
        <v>131</v>
      </c>
      <c r="CA240" t="s">
        <v>104</v>
      </c>
      <c r="CC240" t="s">
        <v>79</v>
      </c>
      <c r="CJ240" t="s">
        <v>83</v>
      </c>
      <c r="CL240" t="s">
        <v>172</v>
      </c>
      <c r="CM240" t="s">
        <v>202</v>
      </c>
      <c r="CO240" t="s">
        <v>108</v>
      </c>
    </row>
    <row r="241" spans="1:93" x14ac:dyDescent="0.2">
      <c r="A241">
        <v>2189</v>
      </c>
      <c r="B241">
        <v>11130340739</v>
      </c>
      <c r="C241" t="s">
        <v>12</v>
      </c>
      <c r="D241" t="s">
        <v>13</v>
      </c>
      <c r="J241" t="s">
        <v>612</v>
      </c>
      <c r="M241" t="s">
        <v>93</v>
      </c>
      <c r="P241" t="s">
        <v>94</v>
      </c>
      <c r="Q241" t="s">
        <v>94</v>
      </c>
      <c r="R241" t="s">
        <v>94</v>
      </c>
      <c r="S241" t="s">
        <v>94</v>
      </c>
      <c r="T241" t="s">
        <v>94</v>
      </c>
      <c r="U241" t="s">
        <v>94</v>
      </c>
      <c r="V241" t="s">
        <v>94</v>
      </c>
      <c r="W241" t="s">
        <v>94</v>
      </c>
      <c r="X241" t="s">
        <v>94</v>
      </c>
      <c r="Y241" t="s">
        <v>94</v>
      </c>
      <c r="Z241" t="s">
        <v>94</v>
      </c>
      <c r="AA241" t="s">
        <v>94</v>
      </c>
      <c r="AB241" t="s">
        <v>95</v>
      </c>
      <c r="AC241" t="s">
        <v>96</v>
      </c>
      <c r="AD241" t="s">
        <v>96</v>
      </c>
      <c r="AE241" t="s">
        <v>96</v>
      </c>
      <c r="AF241" t="s">
        <v>96</v>
      </c>
      <c r="AG241" t="s">
        <v>96</v>
      </c>
      <c r="AH241" t="s">
        <v>96</v>
      </c>
      <c r="AI241" t="s">
        <v>95</v>
      </c>
      <c r="AJ241" t="s">
        <v>762</v>
      </c>
      <c r="AK241" t="s">
        <v>763</v>
      </c>
      <c r="AN241" t="s">
        <v>44</v>
      </c>
      <c r="BI241" t="s">
        <v>113</v>
      </c>
      <c r="BK241" t="s">
        <v>120</v>
      </c>
      <c r="BL241" t="s">
        <v>102</v>
      </c>
      <c r="BM241" t="s">
        <v>67</v>
      </c>
      <c r="BN241" t="s">
        <v>68</v>
      </c>
      <c r="BP241" t="s">
        <v>70</v>
      </c>
      <c r="BT241" t="s">
        <v>74</v>
      </c>
      <c r="BU241" t="s">
        <v>75</v>
      </c>
      <c r="BY241" t="s">
        <v>121</v>
      </c>
      <c r="CA241" t="s">
        <v>104</v>
      </c>
      <c r="CC241" t="s">
        <v>79</v>
      </c>
      <c r="CJ241" t="s">
        <v>171</v>
      </c>
      <c r="CL241" t="s">
        <v>172</v>
      </c>
      <c r="CM241" t="s">
        <v>161</v>
      </c>
      <c r="CO241" t="s">
        <v>133</v>
      </c>
    </row>
    <row r="242" spans="1:93" x14ac:dyDescent="0.2">
      <c r="A242">
        <v>2187</v>
      </c>
      <c r="B242">
        <v>11130331888</v>
      </c>
      <c r="C242" t="s">
        <v>12</v>
      </c>
      <c r="J242" t="s">
        <v>612</v>
      </c>
      <c r="M242" t="s">
        <v>109</v>
      </c>
      <c r="P242" t="s">
        <v>94</v>
      </c>
      <c r="Q242" t="s">
        <v>94</v>
      </c>
      <c r="R242" t="s">
        <v>94</v>
      </c>
      <c r="S242" t="s">
        <v>94</v>
      </c>
      <c r="T242" t="s">
        <v>94</v>
      </c>
      <c r="U242" t="s">
        <v>94</v>
      </c>
      <c r="V242" t="s">
        <v>94</v>
      </c>
      <c r="W242" t="s">
        <v>96</v>
      </c>
      <c r="X242" t="s">
        <v>94</v>
      </c>
      <c r="Y242" t="s">
        <v>94</v>
      </c>
      <c r="Z242" t="s">
        <v>94</v>
      </c>
      <c r="AA242" t="s">
        <v>96</v>
      </c>
      <c r="AB242" t="s">
        <v>96</v>
      </c>
      <c r="AC242" t="s">
        <v>95</v>
      </c>
      <c r="AD242" t="s">
        <v>94</v>
      </c>
      <c r="AE242" t="s">
        <v>94</v>
      </c>
      <c r="AF242" t="s">
        <v>94</v>
      </c>
      <c r="AG242" t="s">
        <v>94</v>
      </c>
      <c r="AH242" t="s">
        <v>96</v>
      </c>
      <c r="AI242" t="s">
        <v>188</v>
      </c>
      <c r="AJ242" t="s">
        <v>764</v>
      </c>
      <c r="AK242" t="s">
        <v>765</v>
      </c>
      <c r="AM242" t="s">
        <v>43</v>
      </c>
      <c r="AO242" t="s">
        <v>45</v>
      </c>
      <c r="AS242" t="s">
        <v>49</v>
      </c>
      <c r="AU242" t="s">
        <v>51</v>
      </c>
      <c r="AX242" t="s">
        <v>54</v>
      </c>
      <c r="BG242" t="s">
        <v>766</v>
      </c>
      <c r="BI242" t="s">
        <v>101</v>
      </c>
      <c r="BK242" t="s">
        <v>151</v>
      </c>
      <c r="BL242" t="s">
        <v>120</v>
      </c>
      <c r="BN242" t="s">
        <v>68</v>
      </c>
      <c r="BP242" t="s">
        <v>70</v>
      </c>
      <c r="BQ242" t="s">
        <v>71</v>
      </c>
      <c r="BS242" t="s">
        <v>73</v>
      </c>
      <c r="BY242" t="s">
        <v>114</v>
      </c>
      <c r="CA242" t="s">
        <v>115</v>
      </c>
      <c r="CC242" t="s">
        <v>79</v>
      </c>
      <c r="CJ242" t="s">
        <v>127</v>
      </c>
      <c r="CL242" t="s">
        <v>106</v>
      </c>
      <c r="CM242" t="s">
        <v>767</v>
      </c>
      <c r="CO242" t="s">
        <v>108</v>
      </c>
    </row>
    <row r="243" spans="1:93" x14ac:dyDescent="0.2">
      <c r="A243">
        <v>2178</v>
      </c>
      <c r="B243">
        <v>11130274723</v>
      </c>
      <c r="C243" t="s">
        <v>12</v>
      </c>
      <c r="J243" t="s">
        <v>612</v>
      </c>
      <c r="M243" t="s">
        <v>93</v>
      </c>
      <c r="P243" t="s">
        <v>94</v>
      </c>
      <c r="Q243" t="s">
        <v>94</v>
      </c>
      <c r="R243" t="s">
        <v>94</v>
      </c>
      <c r="S243" t="s">
        <v>94</v>
      </c>
      <c r="T243" t="s">
        <v>94</v>
      </c>
      <c r="U243" t="s">
        <v>94</v>
      </c>
      <c r="V243" t="s">
        <v>94</v>
      </c>
      <c r="W243" t="s">
        <v>94</v>
      </c>
      <c r="X243" t="s">
        <v>94</v>
      </c>
      <c r="Y243" t="s">
        <v>94</v>
      </c>
      <c r="Z243" t="s">
        <v>94</v>
      </c>
      <c r="AA243" t="s">
        <v>94</v>
      </c>
      <c r="AB243" t="s">
        <v>188</v>
      </c>
      <c r="AC243" t="s">
        <v>94</v>
      </c>
      <c r="AD243" t="s">
        <v>95</v>
      </c>
      <c r="AE243" t="s">
        <v>94</v>
      </c>
      <c r="AF243" t="s">
        <v>94</v>
      </c>
      <c r="AG243" t="s">
        <v>95</v>
      </c>
      <c r="AH243" t="s">
        <v>95</v>
      </c>
      <c r="AI243" t="s">
        <v>94</v>
      </c>
      <c r="AJ243" t="s">
        <v>768</v>
      </c>
      <c r="AK243" t="s">
        <v>769</v>
      </c>
      <c r="AQ243" t="s">
        <v>47</v>
      </c>
      <c r="AV243" t="s">
        <v>52</v>
      </c>
      <c r="BG243" t="s">
        <v>770</v>
      </c>
      <c r="BI243" t="s">
        <v>101</v>
      </c>
      <c r="BK243" t="s">
        <v>120</v>
      </c>
      <c r="BL243" t="s">
        <v>151</v>
      </c>
      <c r="BM243" t="s">
        <v>67</v>
      </c>
      <c r="BY243" t="s">
        <v>135</v>
      </c>
      <c r="CA243" t="s">
        <v>104</v>
      </c>
      <c r="CC243" t="s">
        <v>79</v>
      </c>
      <c r="CJ243" t="s">
        <v>116</v>
      </c>
      <c r="CL243" t="s">
        <v>132</v>
      </c>
      <c r="CM243" t="s">
        <v>771</v>
      </c>
      <c r="CO243" t="s">
        <v>133</v>
      </c>
    </row>
    <row r="244" spans="1:93" x14ac:dyDescent="0.2">
      <c r="A244">
        <v>2177</v>
      </c>
      <c r="B244">
        <v>11130273017</v>
      </c>
      <c r="C244" t="s">
        <v>12</v>
      </c>
      <c r="J244" t="s">
        <v>612</v>
      </c>
      <c r="M244" t="s">
        <v>109</v>
      </c>
      <c r="P244" t="s">
        <v>94</v>
      </c>
      <c r="Q244" t="s">
        <v>94</v>
      </c>
      <c r="R244" t="s">
        <v>94</v>
      </c>
      <c r="S244" t="s">
        <v>94</v>
      </c>
      <c r="T244" t="s">
        <v>96</v>
      </c>
      <c r="U244" t="s">
        <v>96</v>
      </c>
      <c r="V244" t="s">
        <v>94</v>
      </c>
      <c r="W244" t="s">
        <v>96</v>
      </c>
      <c r="X244" t="s">
        <v>94</v>
      </c>
      <c r="Y244" t="s">
        <v>96</v>
      </c>
      <c r="Z244" t="s">
        <v>96</v>
      </c>
      <c r="AA244" t="s">
        <v>96</v>
      </c>
      <c r="AB244" t="s">
        <v>96</v>
      </c>
      <c r="AC244" t="s">
        <v>95</v>
      </c>
      <c r="AD244" t="s">
        <v>95</v>
      </c>
      <c r="AE244" t="s">
        <v>96</v>
      </c>
      <c r="AF244" t="s">
        <v>96</v>
      </c>
      <c r="AG244" t="s">
        <v>96</v>
      </c>
      <c r="AH244" t="s">
        <v>96</v>
      </c>
      <c r="AI244" t="s">
        <v>97</v>
      </c>
      <c r="AJ244" t="s">
        <v>772</v>
      </c>
      <c r="AK244" t="s">
        <v>773</v>
      </c>
      <c r="AN244" t="s">
        <v>44</v>
      </c>
      <c r="AP244" t="s">
        <v>46</v>
      </c>
      <c r="AQ244" t="s">
        <v>47</v>
      </c>
      <c r="AV244" t="s">
        <v>52</v>
      </c>
      <c r="BB244" t="s">
        <v>58</v>
      </c>
      <c r="BG244" t="s">
        <v>774</v>
      </c>
      <c r="BI244" t="s">
        <v>113</v>
      </c>
      <c r="BK244" t="s">
        <v>120</v>
      </c>
      <c r="BL244" t="s">
        <v>102</v>
      </c>
      <c r="BM244" t="s">
        <v>67</v>
      </c>
      <c r="BY244" t="s">
        <v>131</v>
      </c>
      <c r="CA244" t="s">
        <v>104</v>
      </c>
      <c r="CC244" t="s">
        <v>79</v>
      </c>
      <c r="CJ244" t="s">
        <v>116</v>
      </c>
      <c r="CL244" t="s">
        <v>172</v>
      </c>
      <c r="CM244" t="s">
        <v>775</v>
      </c>
      <c r="CO244" t="s">
        <v>133</v>
      </c>
    </row>
    <row r="245" spans="1:93" x14ac:dyDescent="0.2">
      <c r="A245">
        <v>2176</v>
      </c>
      <c r="B245">
        <v>11130272196</v>
      </c>
      <c r="C245" t="s">
        <v>12</v>
      </c>
      <c r="F245" t="s">
        <v>15</v>
      </c>
      <c r="J245" t="s">
        <v>612</v>
      </c>
      <c r="M245" t="s">
        <v>118</v>
      </c>
      <c r="P245" t="s">
        <v>94</v>
      </c>
      <c r="Q245" t="s">
        <v>96</v>
      </c>
      <c r="R245" t="s">
        <v>96</v>
      </c>
      <c r="S245" t="s">
        <v>94</v>
      </c>
      <c r="T245" t="s">
        <v>96</v>
      </c>
      <c r="U245" t="s">
        <v>94</v>
      </c>
      <c r="V245" t="s">
        <v>96</v>
      </c>
      <c r="W245" t="s">
        <v>96</v>
      </c>
      <c r="X245" t="s">
        <v>96</v>
      </c>
      <c r="Y245" t="s">
        <v>96</v>
      </c>
      <c r="Z245" t="s">
        <v>96</v>
      </c>
      <c r="AA245" t="s">
        <v>96</v>
      </c>
      <c r="AB245" t="s">
        <v>94</v>
      </c>
      <c r="AC245" t="s">
        <v>95</v>
      </c>
      <c r="AD245" t="s">
        <v>95</v>
      </c>
      <c r="AE245" t="s">
        <v>96</v>
      </c>
      <c r="AF245" t="s">
        <v>96</v>
      </c>
      <c r="AG245" t="s">
        <v>96</v>
      </c>
      <c r="AH245" t="s">
        <v>96</v>
      </c>
      <c r="AI245" t="s">
        <v>95</v>
      </c>
      <c r="AJ245" t="s">
        <v>776</v>
      </c>
      <c r="AK245" t="s">
        <v>777</v>
      </c>
      <c r="AO245" t="s">
        <v>45</v>
      </c>
      <c r="AQ245" t="s">
        <v>47</v>
      </c>
      <c r="AT245" t="s">
        <v>50</v>
      </c>
      <c r="BA245" t="s">
        <v>57</v>
      </c>
      <c r="BE245" t="s">
        <v>61</v>
      </c>
      <c r="BG245" t="s">
        <v>778</v>
      </c>
      <c r="BI245" t="s">
        <v>130</v>
      </c>
      <c r="BK245" t="s">
        <v>143</v>
      </c>
      <c r="BL245" t="s">
        <v>102</v>
      </c>
      <c r="BM245" t="s">
        <v>67</v>
      </c>
      <c r="BN245" t="s">
        <v>68</v>
      </c>
      <c r="BP245" t="s">
        <v>70</v>
      </c>
      <c r="BQ245" t="s">
        <v>71</v>
      </c>
      <c r="BY245" t="s">
        <v>131</v>
      </c>
      <c r="CA245" t="s">
        <v>104</v>
      </c>
      <c r="CC245" t="s">
        <v>79</v>
      </c>
      <c r="CJ245" t="s">
        <v>127</v>
      </c>
      <c r="CL245" t="s">
        <v>172</v>
      </c>
      <c r="CM245" t="s">
        <v>779</v>
      </c>
      <c r="CO245" t="s">
        <v>108</v>
      </c>
    </row>
    <row r="246" spans="1:93" x14ac:dyDescent="0.2">
      <c r="A246">
        <v>2172</v>
      </c>
      <c r="B246">
        <v>11130262878</v>
      </c>
      <c r="C246" t="s">
        <v>12</v>
      </c>
      <c r="D246" t="s">
        <v>13</v>
      </c>
      <c r="F246" t="s">
        <v>15</v>
      </c>
      <c r="J246" t="s">
        <v>612</v>
      </c>
      <c r="M246" t="s">
        <v>134</v>
      </c>
      <c r="P246" t="s">
        <v>94</v>
      </c>
      <c r="Q246" t="s">
        <v>94</v>
      </c>
      <c r="R246" t="s">
        <v>94</v>
      </c>
      <c r="S246" t="s">
        <v>94</v>
      </c>
      <c r="T246" t="s">
        <v>96</v>
      </c>
      <c r="U246" t="s">
        <v>96</v>
      </c>
      <c r="V246" t="s">
        <v>96</v>
      </c>
      <c r="W246" t="s">
        <v>96</v>
      </c>
      <c r="X246" t="s">
        <v>94</v>
      </c>
      <c r="Y246" t="s">
        <v>96</v>
      </c>
      <c r="Z246" t="s">
        <v>95</v>
      </c>
      <c r="AA246" t="s">
        <v>96</v>
      </c>
      <c r="AB246" t="s">
        <v>94</v>
      </c>
      <c r="AC246" t="s">
        <v>95</v>
      </c>
      <c r="AD246" t="s">
        <v>96</v>
      </c>
      <c r="AE246" t="s">
        <v>96</v>
      </c>
      <c r="AF246" t="s">
        <v>96</v>
      </c>
      <c r="AG246" t="s">
        <v>96</v>
      </c>
      <c r="AH246" t="s">
        <v>95</v>
      </c>
      <c r="AI246" t="s">
        <v>95</v>
      </c>
      <c r="AJ246" t="s">
        <v>780</v>
      </c>
      <c r="AK246" t="s">
        <v>781</v>
      </c>
      <c r="AN246" t="s">
        <v>44</v>
      </c>
      <c r="AP246" t="s">
        <v>46</v>
      </c>
      <c r="AY246" t="s">
        <v>55</v>
      </c>
      <c r="BA246" t="s">
        <v>57</v>
      </c>
      <c r="BG246" t="s">
        <v>782</v>
      </c>
      <c r="BI246" t="s">
        <v>192</v>
      </c>
      <c r="BK246" t="s">
        <v>102</v>
      </c>
      <c r="BL246" t="s">
        <v>143</v>
      </c>
      <c r="BM246" t="s">
        <v>67</v>
      </c>
      <c r="BN246" t="s">
        <v>68</v>
      </c>
      <c r="BO246" t="s">
        <v>69</v>
      </c>
      <c r="BY246" t="s">
        <v>121</v>
      </c>
      <c r="CA246" t="s">
        <v>104</v>
      </c>
      <c r="CC246" t="s">
        <v>79</v>
      </c>
      <c r="CJ246" t="s">
        <v>127</v>
      </c>
      <c r="CL246" t="s">
        <v>132</v>
      </c>
      <c r="CO246" t="s">
        <v>133</v>
      </c>
    </row>
    <row r="247" spans="1:93" x14ac:dyDescent="0.2">
      <c r="A247">
        <v>2167</v>
      </c>
      <c r="B247">
        <v>11130245666</v>
      </c>
      <c r="C247" t="s">
        <v>12</v>
      </c>
      <c r="D247" t="s">
        <v>13</v>
      </c>
      <c r="F247" t="s">
        <v>15</v>
      </c>
      <c r="J247" t="s">
        <v>612</v>
      </c>
      <c r="M247" t="s">
        <v>118</v>
      </c>
      <c r="P247" t="s">
        <v>96</v>
      </c>
      <c r="Q247" t="s">
        <v>94</v>
      </c>
      <c r="R247" t="s">
        <v>94</v>
      </c>
      <c r="S247" t="s">
        <v>94</v>
      </c>
      <c r="T247" t="s">
        <v>94</v>
      </c>
      <c r="U247" t="s">
        <v>94</v>
      </c>
      <c r="V247" t="s">
        <v>94</v>
      </c>
      <c r="W247" t="s">
        <v>94</v>
      </c>
      <c r="X247" t="s">
        <v>94</v>
      </c>
      <c r="Y247" t="s">
        <v>94</v>
      </c>
      <c r="Z247" t="s">
        <v>94</v>
      </c>
      <c r="AA247" t="s">
        <v>94</v>
      </c>
      <c r="AB247" t="s">
        <v>95</v>
      </c>
      <c r="AC247" t="s">
        <v>96</v>
      </c>
      <c r="AD247" t="s">
        <v>96</v>
      </c>
      <c r="AE247" t="s">
        <v>94</v>
      </c>
      <c r="AF247" t="s">
        <v>97</v>
      </c>
      <c r="AG247" t="s">
        <v>94</v>
      </c>
      <c r="AH247" t="s">
        <v>94</v>
      </c>
      <c r="AI247" t="s">
        <v>95</v>
      </c>
      <c r="AJ247" t="s">
        <v>783</v>
      </c>
      <c r="AK247" t="s">
        <v>784</v>
      </c>
      <c r="AP247" t="s">
        <v>46</v>
      </c>
      <c r="AR247" t="s">
        <v>48</v>
      </c>
      <c r="AS247" t="s">
        <v>49</v>
      </c>
      <c r="AZ247" t="s">
        <v>56</v>
      </c>
      <c r="BG247" t="s">
        <v>785</v>
      </c>
      <c r="BI247" t="s">
        <v>113</v>
      </c>
      <c r="BK247" t="s">
        <v>143</v>
      </c>
      <c r="BL247" t="s">
        <v>151</v>
      </c>
      <c r="BM247" t="s">
        <v>67</v>
      </c>
      <c r="BY247" t="s">
        <v>121</v>
      </c>
      <c r="CA247" t="s">
        <v>104</v>
      </c>
      <c r="CC247" t="s">
        <v>79</v>
      </c>
      <c r="CJ247" t="s">
        <v>116</v>
      </c>
      <c r="CL247" t="s">
        <v>132</v>
      </c>
      <c r="CM247" t="s">
        <v>786</v>
      </c>
      <c r="CO247" t="s">
        <v>133</v>
      </c>
    </row>
    <row r="248" spans="1:93" x14ac:dyDescent="0.2">
      <c r="A248">
        <v>2165</v>
      </c>
      <c r="B248">
        <v>11130233876</v>
      </c>
      <c r="C248" t="s">
        <v>12</v>
      </c>
      <c r="F248" t="s">
        <v>15</v>
      </c>
      <c r="J248" t="s">
        <v>612</v>
      </c>
      <c r="M248" t="s">
        <v>93</v>
      </c>
      <c r="P248" t="s">
        <v>94</v>
      </c>
      <c r="Q248" t="s">
        <v>94</v>
      </c>
      <c r="R248" t="s">
        <v>94</v>
      </c>
      <c r="S248" t="s">
        <v>94</v>
      </c>
      <c r="T248" t="s">
        <v>96</v>
      </c>
      <c r="U248" t="s">
        <v>96</v>
      </c>
      <c r="V248" t="s">
        <v>94</v>
      </c>
      <c r="W248" t="s">
        <v>96</v>
      </c>
      <c r="X248" t="s">
        <v>94</v>
      </c>
      <c r="Y248" t="s">
        <v>96</v>
      </c>
      <c r="Z248" t="s">
        <v>94</v>
      </c>
      <c r="AA248" t="s">
        <v>96</v>
      </c>
      <c r="AB248" t="s">
        <v>96</v>
      </c>
      <c r="AC248" t="s">
        <v>96</v>
      </c>
      <c r="AD248" t="s">
        <v>95</v>
      </c>
      <c r="AE248" t="s">
        <v>96</v>
      </c>
      <c r="AF248" t="s">
        <v>95</v>
      </c>
      <c r="AG248" t="s">
        <v>95</v>
      </c>
      <c r="AH248" t="s">
        <v>96</v>
      </c>
      <c r="AI248" t="s">
        <v>96</v>
      </c>
      <c r="AQ248" t="s">
        <v>47</v>
      </c>
      <c r="AS248" t="s">
        <v>49</v>
      </c>
      <c r="AX248" t="s">
        <v>54</v>
      </c>
      <c r="BI248" t="s">
        <v>130</v>
      </c>
      <c r="BK248" t="s">
        <v>102</v>
      </c>
      <c r="BL248" t="s">
        <v>102</v>
      </c>
      <c r="BM248" t="s">
        <v>67</v>
      </c>
      <c r="BN248" t="s">
        <v>68</v>
      </c>
      <c r="BO248" t="s">
        <v>69</v>
      </c>
      <c r="BY248" t="s">
        <v>121</v>
      </c>
      <c r="CA248" t="s">
        <v>104</v>
      </c>
      <c r="CC248" t="s">
        <v>79</v>
      </c>
      <c r="CJ248" t="s">
        <v>171</v>
      </c>
      <c r="CL248" t="s">
        <v>106</v>
      </c>
      <c r="CO248" t="s">
        <v>133</v>
      </c>
    </row>
    <row r="249" spans="1:93" x14ac:dyDescent="0.2">
      <c r="A249">
        <v>2161</v>
      </c>
      <c r="B249">
        <v>11130162671</v>
      </c>
      <c r="C249" t="s">
        <v>12</v>
      </c>
      <c r="F249" t="s">
        <v>15</v>
      </c>
      <c r="J249" t="s">
        <v>612</v>
      </c>
      <c r="M249" t="s">
        <v>109</v>
      </c>
      <c r="P249" t="s">
        <v>96</v>
      </c>
      <c r="Q249" t="s">
        <v>94</v>
      </c>
      <c r="R249" t="s">
        <v>96</v>
      </c>
      <c r="S249" t="s">
        <v>96</v>
      </c>
      <c r="T249" t="s">
        <v>96</v>
      </c>
      <c r="U249" t="s">
        <v>95</v>
      </c>
      <c r="V249" t="s">
        <v>95</v>
      </c>
      <c r="W249" t="s">
        <v>96</v>
      </c>
      <c r="X249" t="s">
        <v>94</v>
      </c>
      <c r="Y249" t="s">
        <v>95</v>
      </c>
      <c r="Z249" t="s">
        <v>94</v>
      </c>
      <c r="AA249" t="s">
        <v>94</v>
      </c>
      <c r="AB249" t="s">
        <v>94</v>
      </c>
      <c r="AC249" t="s">
        <v>95</v>
      </c>
      <c r="AD249" t="s">
        <v>94</v>
      </c>
      <c r="AE249" t="s">
        <v>96</v>
      </c>
      <c r="AF249" t="s">
        <v>95</v>
      </c>
      <c r="AG249" t="s">
        <v>95</v>
      </c>
      <c r="AH249" t="s">
        <v>95</v>
      </c>
      <c r="AI249" t="s">
        <v>97</v>
      </c>
      <c r="AJ249" t="s">
        <v>787</v>
      </c>
      <c r="AK249" t="s">
        <v>788</v>
      </c>
      <c r="AN249" t="s">
        <v>44</v>
      </c>
      <c r="AP249" t="s">
        <v>46</v>
      </c>
      <c r="AR249" t="s">
        <v>48</v>
      </c>
      <c r="AZ249" t="s">
        <v>56</v>
      </c>
      <c r="BB249" t="s">
        <v>58</v>
      </c>
      <c r="BG249" t="s">
        <v>600</v>
      </c>
      <c r="BI249" t="s">
        <v>130</v>
      </c>
      <c r="BK249" t="s">
        <v>102</v>
      </c>
      <c r="BL249" t="s">
        <v>102</v>
      </c>
      <c r="BM249" t="s">
        <v>67</v>
      </c>
      <c r="BT249" t="s">
        <v>74</v>
      </c>
      <c r="BY249" t="s">
        <v>126</v>
      </c>
      <c r="CA249" t="s">
        <v>104</v>
      </c>
      <c r="CC249" t="s">
        <v>79</v>
      </c>
      <c r="CJ249" t="s">
        <v>105</v>
      </c>
      <c r="CL249" t="s">
        <v>132</v>
      </c>
      <c r="CM249" t="s">
        <v>206</v>
      </c>
      <c r="CO249" t="s">
        <v>108</v>
      </c>
    </row>
    <row r="250" spans="1:93" x14ac:dyDescent="0.2">
      <c r="A250">
        <v>2149</v>
      </c>
      <c r="B250">
        <v>11130067207</v>
      </c>
      <c r="C250" t="s">
        <v>12</v>
      </c>
      <c r="D250" t="s">
        <v>13</v>
      </c>
      <c r="F250" t="s">
        <v>15</v>
      </c>
      <c r="J250" t="s">
        <v>612</v>
      </c>
      <c r="M250" t="s">
        <v>93</v>
      </c>
      <c r="P250" t="s">
        <v>94</v>
      </c>
      <c r="Q250" t="s">
        <v>94</v>
      </c>
      <c r="R250" t="s">
        <v>94</v>
      </c>
      <c r="S250" t="s">
        <v>94</v>
      </c>
      <c r="T250" t="s">
        <v>94</v>
      </c>
      <c r="U250" t="s">
        <v>94</v>
      </c>
      <c r="V250" t="s">
        <v>94</v>
      </c>
      <c r="W250" t="s">
        <v>96</v>
      </c>
      <c r="X250" t="s">
        <v>94</v>
      </c>
      <c r="Y250" t="s">
        <v>94</v>
      </c>
      <c r="Z250" t="s">
        <v>94</v>
      </c>
      <c r="AA250" t="s">
        <v>94</v>
      </c>
      <c r="AB250" t="s">
        <v>96</v>
      </c>
      <c r="AC250" t="s">
        <v>94</v>
      </c>
      <c r="AD250" t="s">
        <v>96</v>
      </c>
      <c r="AE250" t="s">
        <v>96</v>
      </c>
      <c r="AF250" t="s">
        <v>96</v>
      </c>
      <c r="AG250" t="s">
        <v>96</v>
      </c>
      <c r="AH250" t="s">
        <v>96</v>
      </c>
      <c r="AI250" t="s">
        <v>96</v>
      </c>
      <c r="AJ250" t="s">
        <v>789</v>
      </c>
      <c r="AP250" t="s">
        <v>46</v>
      </c>
      <c r="AS250" t="s">
        <v>49</v>
      </c>
      <c r="AU250" t="s">
        <v>51</v>
      </c>
      <c r="AX250" t="s">
        <v>54</v>
      </c>
      <c r="BC250" t="s">
        <v>59</v>
      </c>
      <c r="BI250" t="s">
        <v>113</v>
      </c>
      <c r="BK250" t="s">
        <v>102</v>
      </c>
      <c r="BL250" t="s">
        <v>102</v>
      </c>
      <c r="BM250" t="s">
        <v>67</v>
      </c>
      <c r="BO250" t="s">
        <v>69</v>
      </c>
      <c r="BT250" t="s">
        <v>74</v>
      </c>
      <c r="BY250" t="s">
        <v>121</v>
      </c>
      <c r="CA250" t="s">
        <v>104</v>
      </c>
      <c r="CC250" t="s">
        <v>79</v>
      </c>
      <c r="CJ250" t="s">
        <v>127</v>
      </c>
      <c r="CL250" t="s">
        <v>106</v>
      </c>
      <c r="CO250" t="s">
        <v>133</v>
      </c>
    </row>
    <row r="251" spans="1:93" x14ac:dyDescent="0.2">
      <c r="A251">
        <v>2141</v>
      </c>
      <c r="B251">
        <v>11130001374</v>
      </c>
      <c r="C251" t="s">
        <v>12</v>
      </c>
      <c r="F251" t="s">
        <v>15</v>
      </c>
      <c r="J251" t="s">
        <v>612</v>
      </c>
      <c r="M251" t="s">
        <v>109</v>
      </c>
      <c r="P251" t="s">
        <v>94</v>
      </c>
      <c r="Q251" t="s">
        <v>94</v>
      </c>
      <c r="R251" t="s">
        <v>96</v>
      </c>
      <c r="S251" t="s">
        <v>94</v>
      </c>
      <c r="T251" t="s">
        <v>94</v>
      </c>
      <c r="U251" t="s">
        <v>96</v>
      </c>
      <c r="V251" t="s">
        <v>96</v>
      </c>
      <c r="W251" t="s">
        <v>96</v>
      </c>
      <c r="X251" t="s">
        <v>96</v>
      </c>
      <c r="Y251" t="s">
        <v>96</v>
      </c>
      <c r="Z251" t="s">
        <v>94</v>
      </c>
      <c r="AA251" t="s">
        <v>96</v>
      </c>
      <c r="AB251" t="s">
        <v>96</v>
      </c>
      <c r="AC251" t="s">
        <v>94</v>
      </c>
      <c r="AD251" t="s">
        <v>96</v>
      </c>
      <c r="AE251" t="s">
        <v>95</v>
      </c>
      <c r="AF251" t="s">
        <v>95</v>
      </c>
      <c r="AG251" t="s">
        <v>95</v>
      </c>
      <c r="AH251" t="s">
        <v>96</v>
      </c>
      <c r="AI251" t="s">
        <v>188</v>
      </c>
      <c r="AJ251" t="s">
        <v>790</v>
      </c>
      <c r="AK251" t="s">
        <v>791</v>
      </c>
      <c r="AM251" t="s">
        <v>43</v>
      </c>
      <c r="AN251" t="s">
        <v>44</v>
      </c>
      <c r="AO251" t="s">
        <v>45</v>
      </c>
      <c r="AP251" t="s">
        <v>46</v>
      </c>
      <c r="AT251" t="s">
        <v>50</v>
      </c>
      <c r="BG251" t="s">
        <v>792</v>
      </c>
      <c r="BI251" t="s">
        <v>130</v>
      </c>
      <c r="BK251" t="s">
        <v>102</v>
      </c>
      <c r="BL251" t="s">
        <v>102</v>
      </c>
      <c r="BM251" t="s">
        <v>67</v>
      </c>
      <c r="BN251" t="s">
        <v>68</v>
      </c>
      <c r="BQ251" t="s">
        <v>71</v>
      </c>
      <c r="BY251" t="s">
        <v>126</v>
      </c>
      <c r="CA251" t="s">
        <v>104</v>
      </c>
      <c r="CC251" t="s">
        <v>79</v>
      </c>
      <c r="CJ251" t="s">
        <v>127</v>
      </c>
      <c r="CL251" t="s">
        <v>106</v>
      </c>
      <c r="CM251" t="s">
        <v>793</v>
      </c>
      <c r="CO251" t="s">
        <v>133</v>
      </c>
    </row>
    <row r="252" spans="1:93" x14ac:dyDescent="0.2">
      <c r="A252">
        <v>2139</v>
      </c>
      <c r="B252">
        <v>11129991642</v>
      </c>
      <c r="C252" t="s">
        <v>12</v>
      </c>
      <c r="D252" t="s">
        <v>13</v>
      </c>
      <c r="F252" t="s">
        <v>15</v>
      </c>
      <c r="J252" t="s">
        <v>612</v>
      </c>
      <c r="M252" t="s">
        <v>109</v>
      </c>
      <c r="P252" t="s">
        <v>94</v>
      </c>
      <c r="Q252" t="s">
        <v>94</v>
      </c>
      <c r="R252" t="s">
        <v>94</v>
      </c>
      <c r="S252" t="s">
        <v>94</v>
      </c>
      <c r="T252" t="s">
        <v>94</v>
      </c>
      <c r="U252" t="s">
        <v>96</v>
      </c>
      <c r="V252" t="s">
        <v>94</v>
      </c>
      <c r="W252" t="s">
        <v>94</v>
      </c>
      <c r="X252" t="s">
        <v>94</v>
      </c>
      <c r="Y252" t="s">
        <v>94</v>
      </c>
      <c r="Z252" t="s">
        <v>94</v>
      </c>
      <c r="AA252" t="s">
        <v>96</v>
      </c>
      <c r="AB252" t="s">
        <v>94</v>
      </c>
      <c r="AC252" t="s">
        <v>95</v>
      </c>
      <c r="AD252" t="s">
        <v>94</v>
      </c>
      <c r="AE252" t="s">
        <v>94</v>
      </c>
      <c r="AF252" t="s">
        <v>96</v>
      </c>
      <c r="AG252" t="s">
        <v>96</v>
      </c>
      <c r="AH252" t="s">
        <v>95</v>
      </c>
      <c r="AI252" t="s">
        <v>97</v>
      </c>
      <c r="AJ252" t="s">
        <v>794</v>
      </c>
      <c r="AK252" t="s">
        <v>321</v>
      </c>
      <c r="AN252" t="s">
        <v>44</v>
      </c>
      <c r="AO252" t="s">
        <v>45</v>
      </c>
      <c r="AT252" t="s">
        <v>50</v>
      </c>
      <c r="AU252" t="s">
        <v>51</v>
      </c>
      <c r="AX252" t="s">
        <v>54</v>
      </c>
      <c r="BI252" t="s">
        <v>113</v>
      </c>
      <c r="BK252" t="s">
        <v>120</v>
      </c>
      <c r="BL252" t="s">
        <v>102</v>
      </c>
      <c r="BM252" t="s">
        <v>67</v>
      </c>
      <c r="BN252" t="s">
        <v>68</v>
      </c>
      <c r="BT252" t="s">
        <v>74</v>
      </c>
      <c r="BU252" t="s">
        <v>75</v>
      </c>
      <c r="BY252" t="s">
        <v>126</v>
      </c>
      <c r="CA252" t="s">
        <v>104</v>
      </c>
      <c r="CC252" t="s">
        <v>79</v>
      </c>
      <c r="CJ252" t="s">
        <v>171</v>
      </c>
      <c r="CL252" t="s">
        <v>106</v>
      </c>
      <c r="CM252" t="s">
        <v>525</v>
      </c>
      <c r="CO252" t="s">
        <v>108</v>
      </c>
    </row>
    <row r="253" spans="1:93" x14ac:dyDescent="0.2">
      <c r="A253">
        <v>2138</v>
      </c>
      <c r="B253">
        <v>11129990447</v>
      </c>
      <c r="C253" t="s">
        <v>12</v>
      </c>
      <c r="D253" t="s">
        <v>13</v>
      </c>
      <c r="F253" t="s">
        <v>15</v>
      </c>
      <c r="J253" t="s">
        <v>612</v>
      </c>
      <c r="M253" t="s">
        <v>93</v>
      </c>
      <c r="P253" t="s">
        <v>94</v>
      </c>
      <c r="Q253" t="s">
        <v>94</v>
      </c>
      <c r="R253" t="s">
        <v>94</v>
      </c>
      <c r="S253" t="s">
        <v>94</v>
      </c>
      <c r="T253" t="s">
        <v>95</v>
      </c>
      <c r="U253" t="s">
        <v>94</v>
      </c>
      <c r="V253" t="s">
        <v>94</v>
      </c>
      <c r="W253" t="s">
        <v>96</v>
      </c>
      <c r="X253" t="s">
        <v>94</v>
      </c>
      <c r="Y253" t="s">
        <v>96</v>
      </c>
      <c r="Z253" t="s">
        <v>94</v>
      </c>
      <c r="AA253" t="s">
        <v>95</v>
      </c>
      <c r="AB253" t="s">
        <v>95</v>
      </c>
      <c r="AC253" t="s">
        <v>96</v>
      </c>
      <c r="AD253" t="s">
        <v>95</v>
      </c>
      <c r="AE253" t="s">
        <v>95</v>
      </c>
      <c r="AF253" t="s">
        <v>94</v>
      </c>
      <c r="AG253" t="s">
        <v>95</v>
      </c>
      <c r="AH253" t="s">
        <v>95</v>
      </c>
      <c r="AI253" t="s">
        <v>188</v>
      </c>
      <c r="AJ253" t="s">
        <v>795</v>
      </c>
      <c r="AK253" t="s">
        <v>796</v>
      </c>
      <c r="AQ253" t="s">
        <v>47</v>
      </c>
      <c r="BC253" t="s">
        <v>59</v>
      </c>
      <c r="BG253" t="s">
        <v>797</v>
      </c>
      <c r="BI253" t="s">
        <v>113</v>
      </c>
      <c r="BK253" t="s">
        <v>102</v>
      </c>
      <c r="BL253" t="s">
        <v>102</v>
      </c>
      <c r="BM253" t="s">
        <v>67</v>
      </c>
      <c r="BY253" t="s">
        <v>135</v>
      </c>
      <c r="CA253" t="s">
        <v>104</v>
      </c>
      <c r="CC253" t="s">
        <v>79</v>
      </c>
      <c r="CJ253" t="s">
        <v>116</v>
      </c>
      <c r="CL253" t="s">
        <v>106</v>
      </c>
      <c r="CM253" t="s">
        <v>260</v>
      </c>
      <c r="CO253" t="s">
        <v>133</v>
      </c>
    </row>
    <row r="254" spans="1:93" x14ac:dyDescent="0.2">
      <c r="A254">
        <v>2137</v>
      </c>
      <c r="B254">
        <v>11129985137</v>
      </c>
      <c r="C254" t="s">
        <v>12</v>
      </c>
      <c r="E254" t="s">
        <v>14</v>
      </c>
      <c r="F254" t="s">
        <v>15</v>
      </c>
      <c r="J254" t="s">
        <v>612</v>
      </c>
      <c r="M254" t="s">
        <v>148</v>
      </c>
      <c r="P254" t="s">
        <v>94</v>
      </c>
      <c r="Q254" t="s">
        <v>94</v>
      </c>
      <c r="R254" t="s">
        <v>94</v>
      </c>
      <c r="S254" t="s">
        <v>95</v>
      </c>
      <c r="T254" t="s">
        <v>188</v>
      </c>
      <c r="U254" t="s">
        <v>96</v>
      </c>
      <c r="V254" t="s">
        <v>95</v>
      </c>
      <c r="W254" t="s">
        <v>97</v>
      </c>
      <c r="X254" t="s">
        <v>96</v>
      </c>
      <c r="Y254" t="s">
        <v>96</v>
      </c>
      <c r="Z254" t="s">
        <v>96</v>
      </c>
      <c r="AA254" t="s">
        <v>97</v>
      </c>
      <c r="AB254" t="s">
        <v>95</v>
      </c>
      <c r="AC254" t="s">
        <v>94</v>
      </c>
      <c r="AD254" t="s">
        <v>95</v>
      </c>
      <c r="AE254" t="s">
        <v>94</v>
      </c>
      <c r="AF254" t="s">
        <v>188</v>
      </c>
      <c r="AG254" t="s">
        <v>96</v>
      </c>
      <c r="AH254" t="s">
        <v>188</v>
      </c>
      <c r="AI254" t="s">
        <v>188</v>
      </c>
      <c r="AJ254" t="s">
        <v>798</v>
      </c>
      <c r="AK254" t="s">
        <v>799</v>
      </c>
      <c r="AO254" t="s">
        <v>45</v>
      </c>
      <c r="AP254" t="s">
        <v>46</v>
      </c>
      <c r="AU254" t="s">
        <v>51</v>
      </c>
      <c r="AV254" t="s">
        <v>52</v>
      </c>
      <c r="AW254" t="s">
        <v>53</v>
      </c>
      <c r="BG254" t="s">
        <v>800</v>
      </c>
      <c r="BI254" t="s">
        <v>113</v>
      </c>
      <c r="BK254" t="s">
        <v>120</v>
      </c>
      <c r="BL254" t="s">
        <v>102</v>
      </c>
      <c r="BM254" t="s">
        <v>67</v>
      </c>
      <c r="BN254" t="s">
        <v>68</v>
      </c>
      <c r="BO254" t="s">
        <v>69</v>
      </c>
      <c r="BY254" t="s">
        <v>121</v>
      </c>
      <c r="CA254" t="s">
        <v>104</v>
      </c>
      <c r="CE254" t="s">
        <v>81</v>
      </c>
      <c r="CJ254" t="s">
        <v>127</v>
      </c>
      <c r="CL254" t="s">
        <v>106</v>
      </c>
      <c r="CM254" t="s">
        <v>801</v>
      </c>
      <c r="CO254" t="s">
        <v>133</v>
      </c>
    </row>
    <row r="255" spans="1:93" x14ac:dyDescent="0.2">
      <c r="A255">
        <v>2132</v>
      </c>
      <c r="B255">
        <v>11129914585</v>
      </c>
      <c r="C255" t="s">
        <v>12</v>
      </c>
      <c r="E255" t="s">
        <v>14</v>
      </c>
      <c r="F255" t="s">
        <v>15</v>
      </c>
      <c r="J255" t="s">
        <v>612</v>
      </c>
      <c r="M255" t="s">
        <v>93</v>
      </c>
      <c r="P255" t="s">
        <v>94</v>
      </c>
      <c r="Q255" t="s">
        <v>94</v>
      </c>
      <c r="R255" t="s">
        <v>94</v>
      </c>
      <c r="S255" t="s">
        <v>96</v>
      </c>
      <c r="T255" t="s">
        <v>96</v>
      </c>
      <c r="U255" t="s">
        <v>96</v>
      </c>
      <c r="V255" t="s">
        <v>96</v>
      </c>
      <c r="W255" t="s">
        <v>96</v>
      </c>
      <c r="X255" t="s">
        <v>94</v>
      </c>
      <c r="Y255" t="s">
        <v>95</v>
      </c>
      <c r="Z255" t="s">
        <v>96</v>
      </c>
      <c r="AA255" t="s">
        <v>95</v>
      </c>
      <c r="AB255" t="s">
        <v>95</v>
      </c>
      <c r="AC255" t="s">
        <v>95</v>
      </c>
      <c r="AD255" t="s">
        <v>97</v>
      </c>
      <c r="AE255" t="s">
        <v>95</v>
      </c>
      <c r="AF255" t="s">
        <v>96</v>
      </c>
      <c r="AG255" t="s">
        <v>95</v>
      </c>
      <c r="AH255" t="s">
        <v>96</v>
      </c>
      <c r="AI255" t="s">
        <v>97</v>
      </c>
      <c r="AJ255" t="s">
        <v>802</v>
      </c>
      <c r="AK255" t="s">
        <v>803</v>
      </c>
      <c r="AO255" t="s">
        <v>45</v>
      </c>
      <c r="AT255" t="s">
        <v>50</v>
      </c>
      <c r="BG255" t="s">
        <v>804</v>
      </c>
      <c r="BI255" t="s">
        <v>113</v>
      </c>
      <c r="BK255" t="s">
        <v>102</v>
      </c>
      <c r="BL255" t="s">
        <v>102</v>
      </c>
      <c r="BM255" t="s">
        <v>67</v>
      </c>
      <c r="BN255" t="s">
        <v>68</v>
      </c>
      <c r="BO255" t="s">
        <v>69</v>
      </c>
      <c r="BQ255" t="s">
        <v>71</v>
      </c>
      <c r="BT255" t="s">
        <v>74</v>
      </c>
      <c r="BU255" t="s">
        <v>75</v>
      </c>
      <c r="BY255" t="s">
        <v>121</v>
      </c>
      <c r="CA255" t="s">
        <v>115</v>
      </c>
      <c r="CC255" t="s">
        <v>79</v>
      </c>
      <c r="CJ255" t="s">
        <v>105</v>
      </c>
      <c r="CL255" t="s">
        <v>106</v>
      </c>
      <c r="CM255" t="s">
        <v>805</v>
      </c>
      <c r="CO255" t="s">
        <v>133</v>
      </c>
    </row>
    <row r="256" spans="1:93" x14ac:dyDescent="0.2">
      <c r="A256">
        <v>2125</v>
      </c>
      <c r="B256">
        <v>11129814454</v>
      </c>
      <c r="C256" t="s">
        <v>12</v>
      </c>
      <c r="D256" t="s">
        <v>13</v>
      </c>
      <c r="F256" t="s">
        <v>15</v>
      </c>
      <c r="J256" t="s">
        <v>612</v>
      </c>
      <c r="M256" t="s">
        <v>134</v>
      </c>
      <c r="P256" t="s">
        <v>94</v>
      </c>
      <c r="Q256" t="s">
        <v>94</v>
      </c>
      <c r="R256" t="s">
        <v>94</v>
      </c>
      <c r="S256" t="s">
        <v>94</v>
      </c>
      <c r="T256" t="s">
        <v>94</v>
      </c>
      <c r="U256" t="s">
        <v>94</v>
      </c>
      <c r="V256" t="s">
        <v>96</v>
      </c>
      <c r="W256" t="s">
        <v>94</v>
      </c>
      <c r="X256" t="s">
        <v>94</v>
      </c>
      <c r="Y256" t="s">
        <v>96</v>
      </c>
      <c r="Z256" t="s">
        <v>94</v>
      </c>
      <c r="AA256" t="s">
        <v>96</v>
      </c>
      <c r="AB256" t="s">
        <v>96</v>
      </c>
      <c r="AC256" t="s">
        <v>96</v>
      </c>
      <c r="AD256" t="s">
        <v>96</v>
      </c>
      <c r="AE256" t="s">
        <v>94</v>
      </c>
      <c r="AF256" t="s">
        <v>96</v>
      </c>
      <c r="AG256" t="s">
        <v>96</v>
      </c>
      <c r="AH256" t="s">
        <v>96</v>
      </c>
      <c r="AI256" t="s">
        <v>95</v>
      </c>
      <c r="AJ256" t="s">
        <v>806</v>
      </c>
      <c r="AK256" t="s">
        <v>164</v>
      </c>
      <c r="AM256" t="s">
        <v>43</v>
      </c>
      <c r="AP256" t="s">
        <v>46</v>
      </c>
      <c r="BA256" t="s">
        <v>57</v>
      </c>
      <c r="BG256" t="s">
        <v>797</v>
      </c>
      <c r="BI256" t="s">
        <v>101</v>
      </c>
      <c r="BK256" t="s">
        <v>151</v>
      </c>
      <c r="BL256" t="s">
        <v>151</v>
      </c>
      <c r="BM256" t="s">
        <v>67</v>
      </c>
      <c r="BN256" t="s">
        <v>68</v>
      </c>
      <c r="BO256" t="s">
        <v>69</v>
      </c>
      <c r="BY256" t="s">
        <v>121</v>
      </c>
      <c r="CA256" t="s">
        <v>104</v>
      </c>
      <c r="CC256" t="s">
        <v>79</v>
      </c>
      <c r="CJ256" t="s">
        <v>171</v>
      </c>
      <c r="CL256" t="s">
        <v>106</v>
      </c>
      <c r="CM256" t="s">
        <v>807</v>
      </c>
      <c r="CO256" t="s">
        <v>133</v>
      </c>
    </row>
    <row r="257" spans="1:93" x14ac:dyDescent="0.2">
      <c r="A257">
        <v>2106</v>
      </c>
      <c r="B257">
        <v>11129637906</v>
      </c>
      <c r="C257" t="s">
        <v>12</v>
      </c>
      <c r="F257" t="s">
        <v>15</v>
      </c>
      <c r="J257" t="s">
        <v>612</v>
      </c>
      <c r="M257" t="s">
        <v>148</v>
      </c>
      <c r="P257" t="s">
        <v>94</v>
      </c>
      <c r="Q257" t="s">
        <v>94</v>
      </c>
      <c r="R257" t="s">
        <v>95</v>
      </c>
      <c r="S257" t="s">
        <v>94</v>
      </c>
      <c r="T257" t="s">
        <v>95</v>
      </c>
      <c r="U257" t="s">
        <v>94</v>
      </c>
      <c r="V257" t="s">
        <v>94</v>
      </c>
      <c r="W257" t="s">
        <v>94</v>
      </c>
      <c r="X257" t="s">
        <v>94</v>
      </c>
      <c r="Y257" t="s">
        <v>96</v>
      </c>
      <c r="Z257" t="s">
        <v>94</v>
      </c>
      <c r="AA257" t="s">
        <v>95</v>
      </c>
      <c r="AB257" t="s">
        <v>96</v>
      </c>
      <c r="AC257" t="s">
        <v>95</v>
      </c>
      <c r="AD257" t="s">
        <v>95</v>
      </c>
      <c r="AE257" t="s">
        <v>95</v>
      </c>
      <c r="AF257" t="s">
        <v>95</v>
      </c>
      <c r="AG257" t="s">
        <v>95</v>
      </c>
      <c r="AH257" t="s">
        <v>95</v>
      </c>
      <c r="AI257" t="s">
        <v>95</v>
      </c>
      <c r="AJ257" t="s">
        <v>808</v>
      </c>
      <c r="AK257" t="s">
        <v>199</v>
      </c>
      <c r="AQ257" t="s">
        <v>47</v>
      </c>
      <c r="BI257" t="s">
        <v>130</v>
      </c>
      <c r="BK257" t="s">
        <v>120</v>
      </c>
      <c r="BL257" t="s">
        <v>102</v>
      </c>
      <c r="BM257" t="s">
        <v>67</v>
      </c>
      <c r="BV257" t="s">
        <v>809</v>
      </c>
      <c r="BY257" t="s">
        <v>121</v>
      </c>
      <c r="CA257" t="s">
        <v>104</v>
      </c>
      <c r="CC257" t="s">
        <v>79</v>
      </c>
      <c r="CJ257" t="s">
        <v>127</v>
      </c>
      <c r="CL257" t="s">
        <v>106</v>
      </c>
      <c r="CM257" t="s">
        <v>810</v>
      </c>
      <c r="CO257" t="s">
        <v>133</v>
      </c>
    </row>
    <row r="258" spans="1:93" x14ac:dyDescent="0.2">
      <c r="A258">
        <v>2101</v>
      </c>
      <c r="B258">
        <v>11129571452</v>
      </c>
      <c r="C258" t="s">
        <v>12</v>
      </c>
      <c r="F258" t="s">
        <v>15</v>
      </c>
      <c r="J258" t="s">
        <v>612</v>
      </c>
      <c r="M258" t="s">
        <v>148</v>
      </c>
      <c r="P258" t="s">
        <v>94</v>
      </c>
      <c r="Q258" t="s">
        <v>94</v>
      </c>
      <c r="R258" t="s">
        <v>96</v>
      </c>
      <c r="S258" t="s">
        <v>96</v>
      </c>
      <c r="T258" t="s">
        <v>96</v>
      </c>
      <c r="U258" t="s">
        <v>96</v>
      </c>
      <c r="V258" t="s">
        <v>95</v>
      </c>
      <c r="W258" t="s">
        <v>97</v>
      </c>
      <c r="X258" t="s">
        <v>95</v>
      </c>
      <c r="Y258" t="s">
        <v>96</v>
      </c>
      <c r="Z258" t="s">
        <v>96</v>
      </c>
      <c r="AA258" t="s">
        <v>95</v>
      </c>
      <c r="AB258" t="s">
        <v>96</v>
      </c>
      <c r="AC258" t="s">
        <v>95</v>
      </c>
      <c r="AD258" t="s">
        <v>95</v>
      </c>
      <c r="AE258" t="s">
        <v>96</v>
      </c>
      <c r="AF258" t="s">
        <v>95</v>
      </c>
      <c r="AG258" t="s">
        <v>96</v>
      </c>
      <c r="AH258" t="s">
        <v>97</v>
      </c>
      <c r="AI258" t="s">
        <v>95</v>
      </c>
      <c r="AJ258" t="s">
        <v>811</v>
      </c>
      <c r="AK258" t="s">
        <v>812</v>
      </c>
      <c r="AN258" t="s">
        <v>44</v>
      </c>
      <c r="AO258" t="s">
        <v>45</v>
      </c>
      <c r="AQ258" t="s">
        <v>47</v>
      </c>
      <c r="BA258" t="s">
        <v>57</v>
      </c>
      <c r="BG258" t="s">
        <v>813</v>
      </c>
      <c r="BI258" t="s">
        <v>130</v>
      </c>
      <c r="BK258" t="s">
        <v>102</v>
      </c>
      <c r="BL258" t="s">
        <v>102</v>
      </c>
      <c r="BM258" t="s">
        <v>67</v>
      </c>
      <c r="BN258" t="s">
        <v>68</v>
      </c>
      <c r="BY258" t="s">
        <v>121</v>
      </c>
      <c r="CA258" t="s">
        <v>104</v>
      </c>
      <c r="CC258" t="s">
        <v>79</v>
      </c>
      <c r="CJ258" t="s">
        <v>127</v>
      </c>
      <c r="CL258" t="s">
        <v>106</v>
      </c>
      <c r="CM258" t="s">
        <v>814</v>
      </c>
      <c r="CO258" t="s">
        <v>133</v>
      </c>
    </row>
    <row r="259" spans="1:93" x14ac:dyDescent="0.2">
      <c r="A259">
        <v>2097</v>
      </c>
      <c r="B259">
        <v>11129498040</v>
      </c>
      <c r="C259" t="s">
        <v>12</v>
      </c>
      <c r="F259" t="s">
        <v>15</v>
      </c>
      <c r="H259" t="s">
        <v>815</v>
      </c>
      <c r="J259" t="s">
        <v>612</v>
      </c>
      <c r="M259" t="s">
        <v>148</v>
      </c>
      <c r="P259" t="s">
        <v>94</v>
      </c>
      <c r="Q259" t="s">
        <v>94</v>
      </c>
      <c r="R259" t="s">
        <v>96</v>
      </c>
      <c r="S259" t="s">
        <v>94</v>
      </c>
      <c r="T259" t="s">
        <v>94</v>
      </c>
      <c r="U259" t="s">
        <v>96</v>
      </c>
      <c r="V259" t="s">
        <v>94</v>
      </c>
      <c r="W259" t="s">
        <v>95</v>
      </c>
      <c r="X259" t="s">
        <v>94</v>
      </c>
      <c r="Y259" t="s">
        <v>96</v>
      </c>
      <c r="Z259" t="s">
        <v>96</v>
      </c>
      <c r="AA259" t="s">
        <v>96</v>
      </c>
      <c r="AB259" t="s">
        <v>96</v>
      </c>
      <c r="AC259" t="s">
        <v>96</v>
      </c>
      <c r="AD259" t="s">
        <v>94</v>
      </c>
      <c r="AE259" t="s">
        <v>96</v>
      </c>
      <c r="AF259" t="s">
        <v>96</v>
      </c>
      <c r="AG259" t="s">
        <v>95</v>
      </c>
      <c r="AH259" t="s">
        <v>188</v>
      </c>
      <c r="AI259" t="s">
        <v>188</v>
      </c>
      <c r="AJ259" t="s">
        <v>816</v>
      </c>
      <c r="AK259" t="s">
        <v>817</v>
      </c>
      <c r="AP259" t="s">
        <v>46</v>
      </c>
      <c r="AQ259" t="s">
        <v>47</v>
      </c>
      <c r="BD259" t="s">
        <v>60</v>
      </c>
      <c r="BF259" t="s">
        <v>62</v>
      </c>
      <c r="BG259" t="s">
        <v>818</v>
      </c>
      <c r="BI259" t="s">
        <v>101</v>
      </c>
      <c r="BK259" t="s">
        <v>120</v>
      </c>
      <c r="BL259" t="s">
        <v>102</v>
      </c>
      <c r="BM259" t="s">
        <v>67</v>
      </c>
      <c r="BN259" t="s">
        <v>68</v>
      </c>
      <c r="BO259" t="s">
        <v>69</v>
      </c>
      <c r="BP259" t="s">
        <v>70</v>
      </c>
      <c r="BQ259" t="s">
        <v>71</v>
      </c>
      <c r="BY259" t="s">
        <v>121</v>
      </c>
      <c r="CA259" t="s">
        <v>115</v>
      </c>
      <c r="CC259" t="s">
        <v>79</v>
      </c>
      <c r="CJ259" t="s">
        <v>127</v>
      </c>
      <c r="CL259" t="s">
        <v>106</v>
      </c>
      <c r="CM259" t="s">
        <v>819</v>
      </c>
      <c r="CO259" t="s">
        <v>133</v>
      </c>
    </row>
    <row r="260" spans="1:93" x14ac:dyDescent="0.2">
      <c r="A260">
        <v>2095</v>
      </c>
      <c r="B260">
        <v>11129480612</v>
      </c>
      <c r="C260" t="s">
        <v>12</v>
      </c>
      <c r="J260" t="s">
        <v>612</v>
      </c>
      <c r="M260" t="s">
        <v>93</v>
      </c>
      <c r="P260" t="s">
        <v>94</v>
      </c>
      <c r="Q260" t="s">
        <v>94</v>
      </c>
      <c r="R260" t="s">
        <v>95</v>
      </c>
      <c r="S260" t="s">
        <v>94</v>
      </c>
      <c r="T260" t="s">
        <v>95</v>
      </c>
      <c r="U260" t="s">
        <v>96</v>
      </c>
      <c r="V260" t="s">
        <v>95</v>
      </c>
      <c r="W260" t="s">
        <v>96</v>
      </c>
      <c r="X260" t="s">
        <v>94</v>
      </c>
      <c r="Y260" t="s">
        <v>95</v>
      </c>
      <c r="Z260" t="s">
        <v>95</v>
      </c>
      <c r="AA260" t="s">
        <v>96</v>
      </c>
      <c r="AB260" t="s">
        <v>97</v>
      </c>
      <c r="AC260" t="s">
        <v>97</v>
      </c>
      <c r="AD260" t="s">
        <v>95</v>
      </c>
      <c r="AE260" t="s">
        <v>95</v>
      </c>
      <c r="AF260" t="s">
        <v>97</v>
      </c>
      <c r="AG260" t="s">
        <v>95</v>
      </c>
      <c r="AH260" t="s">
        <v>97</v>
      </c>
      <c r="AI260" t="s">
        <v>188</v>
      </c>
      <c r="AX260" t="s">
        <v>54</v>
      </c>
      <c r="BI260" t="s">
        <v>130</v>
      </c>
      <c r="BK260" t="s">
        <v>120</v>
      </c>
      <c r="BL260" t="s">
        <v>102</v>
      </c>
      <c r="BM260" t="s">
        <v>67</v>
      </c>
      <c r="BY260" t="s">
        <v>135</v>
      </c>
      <c r="CA260" t="s">
        <v>104</v>
      </c>
      <c r="CC260" t="s">
        <v>79</v>
      </c>
      <c r="CJ260" t="s">
        <v>127</v>
      </c>
      <c r="CL260" t="s">
        <v>132</v>
      </c>
      <c r="CM260" t="s">
        <v>246</v>
      </c>
      <c r="CO260" t="s">
        <v>133</v>
      </c>
    </row>
    <row r="261" spans="1:93" x14ac:dyDescent="0.2">
      <c r="A261">
        <v>2080</v>
      </c>
      <c r="B261">
        <v>11129203659</v>
      </c>
      <c r="C261" t="s">
        <v>12</v>
      </c>
      <c r="F261" t="s">
        <v>15</v>
      </c>
      <c r="J261" t="s">
        <v>612</v>
      </c>
      <c r="M261" t="s">
        <v>134</v>
      </c>
      <c r="P261" t="s">
        <v>94</v>
      </c>
      <c r="Q261" t="s">
        <v>94</v>
      </c>
      <c r="R261" t="s">
        <v>94</v>
      </c>
      <c r="S261" t="s">
        <v>94</v>
      </c>
      <c r="T261" t="s">
        <v>94</v>
      </c>
      <c r="U261" t="s">
        <v>94</v>
      </c>
      <c r="V261" t="s">
        <v>94</v>
      </c>
      <c r="W261" t="s">
        <v>94</v>
      </c>
      <c r="X261" t="s">
        <v>94</v>
      </c>
      <c r="Y261" t="s">
        <v>94</v>
      </c>
      <c r="Z261" t="s">
        <v>94</v>
      </c>
      <c r="AA261" t="s">
        <v>94</v>
      </c>
      <c r="AB261" t="s">
        <v>96</v>
      </c>
      <c r="AC261" t="s">
        <v>96</v>
      </c>
      <c r="AD261" t="s">
        <v>94</v>
      </c>
      <c r="AE261" t="s">
        <v>96</v>
      </c>
      <c r="AF261" t="s">
        <v>94</v>
      </c>
      <c r="AG261" t="s">
        <v>96</v>
      </c>
      <c r="AH261" t="s">
        <v>96</v>
      </c>
      <c r="AI261" t="s">
        <v>96</v>
      </c>
      <c r="AJ261" t="s">
        <v>820</v>
      </c>
      <c r="AK261" t="s">
        <v>250</v>
      </c>
      <c r="AO261" t="s">
        <v>45</v>
      </c>
      <c r="AP261" t="s">
        <v>46</v>
      </c>
      <c r="AS261" t="s">
        <v>49</v>
      </c>
      <c r="AV261" t="s">
        <v>52</v>
      </c>
      <c r="AY261" t="s">
        <v>55</v>
      </c>
      <c r="BG261" t="s">
        <v>821</v>
      </c>
      <c r="BI261" t="s">
        <v>113</v>
      </c>
      <c r="BK261" t="s">
        <v>102</v>
      </c>
      <c r="BL261" t="s">
        <v>102</v>
      </c>
      <c r="BM261" t="s">
        <v>67</v>
      </c>
      <c r="BN261" t="s">
        <v>68</v>
      </c>
      <c r="BO261" t="s">
        <v>69</v>
      </c>
      <c r="BR261" t="s">
        <v>72</v>
      </c>
      <c r="BT261" t="s">
        <v>74</v>
      </c>
      <c r="BY261" t="s">
        <v>135</v>
      </c>
      <c r="CA261" t="s">
        <v>104</v>
      </c>
      <c r="CC261" t="s">
        <v>79</v>
      </c>
      <c r="CJ261" t="s">
        <v>171</v>
      </c>
      <c r="CL261" t="s">
        <v>106</v>
      </c>
      <c r="CM261" t="s">
        <v>822</v>
      </c>
      <c r="CO261" t="s">
        <v>133</v>
      </c>
    </row>
    <row r="262" spans="1:93" x14ac:dyDescent="0.2">
      <c r="A262">
        <v>2078</v>
      </c>
      <c r="B262">
        <v>11129197761</v>
      </c>
      <c r="C262" t="s">
        <v>12</v>
      </c>
      <c r="D262" t="s">
        <v>13</v>
      </c>
      <c r="J262" t="s">
        <v>612</v>
      </c>
      <c r="M262" t="s">
        <v>134</v>
      </c>
      <c r="P262" t="s">
        <v>94</v>
      </c>
      <c r="Q262" t="s">
        <v>95</v>
      </c>
      <c r="R262" t="s">
        <v>94</v>
      </c>
      <c r="S262" t="s">
        <v>94</v>
      </c>
      <c r="T262" t="s">
        <v>97</v>
      </c>
      <c r="U262" t="s">
        <v>96</v>
      </c>
      <c r="V262" t="s">
        <v>95</v>
      </c>
      <c r="W262" t="s">
        <v>188</v>
      </c>
      <c r="X262" t="s">
        <v>96</v>
      </c>
      <c r="Y262" t="s">
        <v>95</v>
      </c>
      <c r="Z262" t="s">
        <v>95</v>
      </c>
      <c r="AA262" t="s">
        <v>95</v>
      </c>
      <c r="AB262" t="s">
        <v>95</v>
      </c>
      <c r="AC262" t="s">
        <v>97</v>
      </c>
      <c r="AD262" t="s">
        <v>94</v>
      </c>
      <c r="AE262" t="s">
        <v>95</v>
      </c>
      <c r="AF262" t="s">
        <v>95</v>
      </c>
      <c r="AG262" t="s">
        <v>95</v>
      </c>
      <c r="AH262" t="s">
        <v>97</v>
      </c>
      <c r="AI262" t="s">
        <v>188</v>
      </c>
      <c r="AJ262" t="s">
        <v>823</v>
      </c>
      <c r="AK262" t="s">
        <v>824</v>
      </c>
      <c r="AO262" t="s">
        <v>45</v>
      </c>
      <c r="AP262" t="s">
        <v>46</v>
      </c>
      <c r="AQ262" t="s">
        <v>47</v>
      </c>
      <c r="AZ262" t="s">
        <v>56</v>
      </c>
      <c r="BD262" t="s">
        <v>60</v>
      </c>
      <c r="BG262" t="s">
        <v>825</v>
      </c>
      <c r="BI262" t="s">
        <v>130</v>
      </c>
      <c r="BK262" t="s">
        <v>143</v>
      </c>
      <c r="BL262" t="s">
        <v>143</v>
      </c>
      <c r="BN262" t="s">
        <v>68</v>
      </c>
      <c r="BO262" t="s">
        <v>69</v>
      </c>
      <c r="BR262" t="s">
        <v>72</v>
      </c>
      <c r="BY262" t="s">
        <v>126</v>
      </c>
      <c r="CA262" t="s">
        <v>115</v>
      </c>
      <c r="CC262" t="s">
        <v>79</v>
      </c>
      <c r="CJ262" t="s">
        <v>116</v>
      </c>
      <c r="CL262" t="s">
        <v>106</v>
      </c>
      <c r="CM262" t="s">
        <v>826</v>
      </c>
      <c r="CO262" t="s">
        <v>133</v>
      </c>
    </row>
    <row r="263" spans="1:93" x14ac:dyDescent="0.2">
      <c r="A263">
        <v>2074</v>
      </c>
      <c r="B263">
        <v>11129164896</v>
      </c>
      <c r="C263" t="s">
        <v>12</v>
      </c>
      <c r="D263" t="s">
        <v>13</v>
      </c>
      <c r="F263" t="s">
        <v>15</v>
      </c>
      <c r="J263" t="s">
        <v>612</v>
      </c>
      <c r="M263" t="s">
        <v>207</v>
      </c>
      <c r="P263" t="s">
        <v>94</v>
      </c>
      <c r="Q263" t="s">
        <v>94</v>
      </c>
      <c r="R263" t="s">
        <v>94</v>
      </c>
      <c r="S263" t="s">
        <v>94</v>
      </c>
      <c r="T263" t="s">
        <v>94</v>
      </c>
      <c r="U263" t="s">
        <v>94</v>
      </c>
      <c r="V263" t="s">
        <v>94</v>
      </c>
      <c r="W263" t="s">
        <v>96</v>
      </c>
      <c r="X263" t="s">
        <v>94</v>
      </c>
      <c r="Y263" t="s">
        <v>96</v>
      </c>
      <c r="Z263" t="s">
        <v>95</v>
      </c>
      <c r="AA263" t="s">
        <v>94</v>
      </c>
      <c r="AB263" t="s">
        <v>96</v>
      </c>
      <c r="AC263" t="s">
        <v>95</v>
      </c>
      <c r="AD263" t="s">
        <v>95</v>
      </c>
      <c r="AE263" t="s">
        <v>96</v>
      </c>
      <c r="AF263" t="s">
        <v>94</v>
      </c>
      <c r="AG263" t="s">
        <v>96</v>
      </c>
      <c r="AH263" t="s">
        <v>96</v>
      </c>
      <c r="AI263" t="s">
        <v>95</v>
      </c>
      <c r="AJ263" t="s">
        <v>827</v>
      </c>
      <c r="AK263" t="s">
        <v>828</v>
      </c>
      <c r="AM263" t="s">
        <v>43</v>
      </c>
      <c r="AR263" t="s">
        <v>48</v>
      </c>
      <c r="BD263" t="s">
        <v>60</v>
      </c>
      <c r="BG263" t="s">
        <v>829</v>
      </c>
      <c r="BI263" t="s">
        <v>101</v>
      </c>
      <c r="BK263" t="s">
        <v>102</v>
      </c>
      <c r="BL263" t="s">
        <v>102</v>
      </c>
      <c r="BO263" t="s">
        <v>69</v>
      </c>
      <c r="BY263" t="s">
        <v>121</v>
      </c>
      <c r="CA263" t="s">
        <v>115</v>
      </c>
      <c r="CC263" t="s">
        <v>79</v>
      </c>
      <c r="CJ263" t="s">
        <v>127</v>
      </c>
      <c r="CL263" t="s">
        <v>132</v>
      </c>
      <c r="CM263" t="s">
        <v>830</v>
      </c>
      <c r="CO263" t="s">
        <v>133</v>
      </c>
    </row>
    <row r="264" spans="1:93" x14ac:dyDescent="0.2">
      <c r="A264">
        <v>2024</v>
      </c>
      <c r="B264">
        <v>11128733433</v>
      </c>
      <c r="C264" t="s">
        <v>12</v>
      </c>
      <c r="D264" t="s">
        <v>13</v>
      </c>
      <c r="F264" t="s">
        <v>15</v>
      </c>
      <c r="J264" t="s">
        <v>612</v>
      </c>
      <c r="M264" t="s">
        <v>148</v>
      </c>
      <c r="P264" t="s">
        <v>94</v>
      </c>
      <c r="Q264" t="s">
        <v>96</v>
      </c>
      <c r="R264" t="s">
        <v>96</v>
      </c>
      <c r="S264" t="s">
        <v>96</v>
      </c>
      <c r="T264" t="s">
        <v>94</v>
      </c>
      <c r="U264" t="s">
        <v>96</v>
      </c>
      <c r="V264" t="s">
        <v>94</v>
      </c>
      <c r="W264" t="s">
        <v>95</v>
      </c>
      <c r="X264" t="s">
        <v>95</v>
      </c>
      <c r="Y264" t="s">
        <v>94</v>
      </c>
      <c r="Z264" t="s">
        <v>95</v>
      </c>
      <c r="AA264" t="s">
        <v>96</v>
      </c>
      <c r="AB264" t="s">
        <v>95</v>
      </c>
      <c r="AC264" t="s">
        <v>95</v>
      </c>
      <c r="AD264" t="s">
        <v>96</v>
      </c>
      <c r="AE264" t="s">
        <v>95</v>
      </c>
      <c r="AF264" t="s">
        <v>96</v>
      </c>
      <c r="AG264" t="s">
        <v>95</v>
      </c>
      <c r="AH264" t="s">
        <v>95</v>
      </c>
      <c r="AI264" t="s">
        <v>95</v>
      </c>
      <c r="AJ264" t="s">
        <v>831</v>
      </c>
      <c r="AK264" t="s">
        <v>832</v>
      </c>
      <c r="AM264" t="s">
        <v>43</v>
      </c>
      <c r="AP264" t="s">
        <v>46</v>
      </c>
      <c r="AT264" t="s">
        <v>50</v>
      </c>
      <c r="AU264" t="s">
        <v>51</v>
      </c>
      <c r="BA264" t="s">
        <v>57</v>
      </c>
      <c r="BG264" t="s">
        <v>333</v>
      </c>
      <c r="BI264" t="s">
        <v>113</v>
      </c>
      <c r="BK264" t="s">
        <v>102</v>
      </c>
      <c r="BL264" t="s">
        <v>102</v>
      </c>
      <c r="BN264" t="s">
        <v>68</v>
      </c>
      <c r="BY264" t="s">
        <v>126</v>
      </c>
      <c r="CA264" t="s">
        <v>104</v>
      </c>
      <c r="CC264" t="s">
        <v>79</v>
      </c>
      <c r="CJ264" t="s">
        <v>83</v>
      </c>
      <c r="CL264" t="s">
        <v>172</v>
      </c>
      <c r="CO264" t="s">
        <v>108</v>
      </c>
    </row>
    <row r="265" spans="1:93" x14ac:dyDescent="0.2">
      <c r="A265">
        <v>2009</v>
      </c>
      <c r="B265">
        <v>11128504878</v>
      </c>
      <c r="C265" t="s">
        <v>12</v>
      </c>
      <c r="D265" t="s">
        <v>13</v>
      </c>
      <c r="F265" t="s">
        <v>15</v>
      </c>
      <c r="J265" t="s">
        <v>612</v>
      </c>
      <c r="M265" t="s">
        <v>148</v>
      </c>
      <c r="P265" t="s">
        <v>96</v>
      </c>
      <c r="Q265" t="s">
        <v>94</v>
      </c>
      <c r="R265" t="s">
        <v>94</v>
      </c>
      <c r="S265" t="s">
        <v>96</v>
      </c>
      <c r="T265" t="s">
        <v>96</v>
      </c>
      <c r="U265" t="s">
        <v>94</v>
      </c>
      <c r="V265" t="s">
        <v>96</v>
      </c>
      <c r="W265" t="s">
        <v>96</v>
      </c>
      <c r="X265" t="s">
        <v>96</v>
      </c>
      <c r="Y265" t="s">
        <v>96</v>
      </c>
      <c r="Z265" t="s">
        <v>96</v>
      </c>
      <c r="AA265" t="s">
        <v>96</v>
      </c>
      <c r="AB265" t="s">
        <v>96</v>
      </c>
      <c r="AC265" t="s">
        <v>94</v>
      </c>
      <c r="AD265" t="s">
        <v>95</v>
      </c>
      <c r="AE265" t="s">
        <v>95</v>
      </c>
      <c r="AF265" t="s">
        <v>95</v>
      </c>
      <c r="AG265" t="s">
        <v>95</v>
      </c>
      <c r="AH265" t="s">
        <v>95</v>
      </c>
      <c r="AI265" t="s">
        <v>96</v>
      </c>
      <c r="AJ265" t="s">
        <v>806</v>
      </c>
      <c r="AK265" t="s">
        <v>833</v>
      </c>
      <c r="AS265" t="s">
        <v>49</v>
      </c>
      <c r="AW265" t="s">
        <v>53</v>
      </c>
      <c r="BG265" t="s">
        <v>834</v>
      </c>
      <c r="BI265" t="s">
        <v>130</v>
      </c>
      <c r="BK265" t="s">
        <v>120</v>
      </c>
      <c r="BL265" t="s">
        <v>120</v>
      </c>
      <c r="BN265" t="s">
        <v>68</v>
      </c>
      <c r="BO265" t="s">
        <v>69</v>
      </c>
      <c r="BY265" t="s">
        <v>114</v>
      </c>
      <c r="CA265" t="s">
        <v>104</v>
      </c>
      <c r="CC265" t="s">
        <v>79</v>
      </c>
      <c r="CJ265" t="s">
        <v>127</v>
      </c>
      <c r="CL265" t="s">
        <v>172</v>
      </c>
      <c r="CM265" t="s">
        <v>835</v>
      </c>
      <c r="CO265" t="s">
        <v>108</v>
      </c>
    </row>
    <row r="266" spans="1:93" x14ac:dyDescent="0.2">
      <c r="A266">
        <v>1992</v>
      </c>
      <c r="B266">
        <v>11128308946</v>
      </c>
      <c r="C266" t="s">
        <v>12</v>
      </c>
      <c r="J266" t="s">
        <v>612</v>
      </c>
      <c r="M266" t="s">
        <v>109</v>
      </c>
      <c r="P266" t="s">
        <v>94</v>
      </c>
      <c r="Q266" t="s">
        <v>94</v>
      </c>
      <c r="R266" t="s">
        <v>96</v>
      </c>
      <c r="S266" t="s">
        <v>94</v>
      </c>
      <c r="T266" t="s">
        <v>96</v>
      </c>
      <c r="U266" t="s">
        <v>94</v>
      </c>
      <c r="V266" t="s">
        <v>95</v>
      </c>
      <c r="W266" t="s">
        <v>96</v>
      </c>
      <c r="X266" t="s">
        <v>94</v>
      </c>
      <c r="Y266" t="s">
        <v>94</v>
      </c>
      <c r="Z266" t="s">
        <v>188</v>
      </c>
      <c r="AA266" t="s">
        <v>95</v>
      </c>
      <c r="AB266" t="s">
        <v>94</v>
      </c>
      <c r="AC266" t="s">
        <v>94</v>
      </c>
      <c r="AD266" t="s">
        <v>95</v>
      </c>
      <c r="AE266" t="s">
        <v>95</v>
      </c>
      <c r="AF266" t="s">
        <v>96</v>
      </c>
      <c r="AG266" t="s">
        <v>96</v>
      </c>
      <c r="AH266" t="s">
        <v>95</v>
      </c>
      <c r="AI266" t="s">
        <v>96</v>
      </c>
      <c r="AJ266" t="s">
        <v>836</v>
      </c>
      <c r="AK266" t="s">
        <v>837</v>
      </c>
      <c r="AN266" t="s">
        <v>44</v>
      </c>
      <c r="AO266" t="s">
        <v>45</v>
      </c>
      <c r="AP266" t="s">
        <v>46</v>
      </c>
      <c r="AQ266" t="s">
        <v>47</v>
      </c>
      <c r="AX266" t="s">
        <v>54</v>
      </c>
      <c r="BG266" t="s">
        <v>838</v>
      </c>
      <c r="BI266" t="s">
        <v>130</v>
      </c>
      <c r="BK266" t="s">
        <v>102</v>
      </c>
      <c r="BL266" t="s">
        <v>120</v>
      </c>
      <c r="BN266" t="s">
        <v>68</v>
      </c>
      <c r="BP266" t="s">
        <v>70</v>
      </c>
      <c r="BY266" t="s">
        <v>114</v>
      </c>
      <c r="CA266" t="s">
        <v>104</v>
      </c>
      <c r="CC266" t="s">
        <v>79</v>
      </c>
      <c r="CJ266" t="s">
        <v>127</v>
      </c>
      <c r="CL266" t="s">
        <v>172</v>
      </c>
      <c r="CO266" t="s">
        <v>108</v>
      </c>
    </row>
    <row r="267" spans="1:93" x14ac:dyDescent="0.2">
      <c r="A267">
        <v>1978</v>
      </c>
      <c r="B267">
        <v>11128248420</v>
      </c>
      <c r="C267" t="s">
        <v>12</v>
      </c>
      <c r="D267" t="s">
        <v>13</v>
      </c>
      <c r="F267" t="s">
        <v>15</v>
      </c>
      <c r="H267" t="s">
        <v>839</v>
      </c>
      <c r="J267" t="s">
        <v>612</v>
      </c>
      <c r="M267" t="s">
        <v>109</v>
      </c>
      <c r="P267" t="s">
        <v>96</v>
      </c>
      <c r="Q267" t="s">
        <v>96</v>
      </c>
      <c r="R267" t="s">
        <v>94</v>
      </c>
      <c r="S267" t="s">
        <v>94</v>
      </c>
      <c r="T267" t="s">
        <v>94</v>
      </c>
      <c r="U267" t="s">
        <v>94</v>
      </c>
      <c r="V267" t="s">
        <v>96</v>
      </c>
      <c r="W267" t="s">
        <v>95</v>
      </c>
      <c r="X267" t="s">
        <v>95</v>
      </c>
      <c r="Y267" t="s">
        <v>95</v>
      </c>
      <c r="Z267" t="s">
        <v>96</v>
      </c>
      <c r="AA267" t="s">
        <v>94</v>
      </c>
      <c r="AB267" t="s">
        <v>96</v>
      </c>
      <c r="AC267" t="s">
        <v>94</v>
      </c>
      <c r="AD267" t="s">
        <v>95</v>
      </c>
      <c r="AE267" t="s">
        <v>95</v>
      </c>
      <c r="AF267" t="s">
        <v>95</v>
      </c>
      <c r="AG267" t="s">
        <v>94</v>
      </c>
      <c r="AH267" t="s">
        <v>96</v>
      </c>
      <c r="AI267" t="s">
        <v>94</v>
      </c>
      <c r="AJ267" t="s">
        <v>840</v>
      </c>
      <c r="AK267" t="s">
        <v>841</v>
      </c>
      <c r="AN267" t="s">
        <v>44</v>
      </c>
      <c r="AO267" t="s">
        <v>45</v>
      </c>
      <c r="AP267" t="s">
        <v>46</v>
      </c>
      <c r="AR267" t="s">
        <v>48</v>
      </c>
      <c r="AX267" t="s">
        <v>54</v>
      </c>
      <c r="BG267" t="s">
        <v>842</v>
      </c>
      <c r="BI267" t="s">
        <v>101</v>
      </c>
      <c r="BK267" t="s">
        <v>102</v>
      </c>
      <c r="BL267" t="s">
        <v>120</v>
      </c>
      <c r="BN267" t="s">
        <v>68</v>
      </c>
      <c r="BO267" t="s">
        <v>69</v>
      </c>
      <c r="BQ267" t="s">
        <v>71</v>
      </c>
      <c r="BY267" t="s">
        <v>131</v>
      </c>
      <c r="CA267" t="s">
        <v>104</v>
      </c>
      <c r="CC267" t="s">
        <v>79</v>
      </c>
      <c r="CJ267" t="s">
        <v>127</v>
      </c>
      <c r="CL267" t="s">
        <v>172</v>
      </c>
      <c r="CM267" t="s">
        <v>843</v>
      </c>
      <c r="CO267" t="s">
        <v>108</v>
      </c>
    </row>
    <row r="268" spans="1:93" x14ac:dyDescent="0.2">
      <c r="A268">
        <v>1957</v>
      </c>
      <c r="B268">
        <v>11128009166</v>
      </c>
      <c r="C268" t="s">
        <v>12</v>
      </c>
      <c r="D268" t="s">
        <v>13</v>
      </c>
      <c r="F268" t="s">
        <v>15</v>
      </c>
      <c r="J268" t="s">
        <v>612</v>
      </c>
      <c r="M268" t="s">
        <v>134</v>
      </c>
      <c r="P268" t="s">
        <v>94</v>
      </c>
      <c r="Q268" t="s">
        <v>94</v>
      </c>
      <c r="R268" t="s">
        <v>94</v>
      </c>
      <c r="S268" t="s">
        <v>94</v>
      </c>
      <c r="T268" t="s">
        <v>96</v>
      </c>
      <c r="U268" t="s">
        <v>94</v>
      </c>
      <c r="V268" t="s">
        <v>94</v>
      </c>
      <c r="W268" t="s">
        <v>94</v>
      </c>
      <c r="X268" t="s">
        <v>94</v>
      </c>
      <c r="Y268" t="s">
        <v>94</v>
      </c>
      <c r="Z268" t="s">
        <v>94</v>
      </c>
      <c r="AA268" t="s">
        <v>94</v>
      </c>
      <c r="AB268" t="s">
        <v>94</v>
      </c>
      <c r="AC268" t="s">
        <v>94</v>
      </c>
      <c r="AD268" t="s">
        <v>96</v>
      </c>
      <c r="AE268" t="s">
        <v>94</v>
      </c>
      <c r="AF268" t="s">
        <v>94</v>
      </c>
      <c r="AG268" t="s">
        <v>94</v>
      </c>
      <c r="AH268" t="s">
        <v>97</v>
      </c>
      <c r="AI268" t="s">
        <v>95</v>
      </c>
      <c r="AJ268" t="s">
        <v>844</v>
      </c>
      <c r="AK268" t="s">
        <v>250</v>
      </c>
      <c r="AS268" t="s">
        <v>49</v>
      </c>
      <c r="AT268" t="s">
        <v>50</v>
      </c>
      <c r="BE268" t="s">
        <v>61</v>
      </c>
      <c r="BI268" t="s">
        <v>113</v>
      </c>
      <c r="BK268" t="s">
        <v>120</v>
      </c>
      <c r="BL268" t="s">
        <v>120</v>
      </c>
      <c r="BM268" t="s">
        <v>67</v>
      </c>
      <c r="BN268" t="s">
        <v>68</v>
      </c>
      <c r="BQ268" t="s">
        <v>71</v>
      </c>
      <c r="BY268" t="s">
        <v>126</v>
      </c>
      <c r="CA268" t="s">
        <v>104</v>
      </c>
      <c r="CC268" t="s">
        <v>79</v>
      </c>
      <c r="CJ268" t="s">
        <v>105</v>
      </c>
      <c r="CL268" t="s">
        <v>106</v>
      </c>
      <c r="CO268" t="s">
        <v>108</v>
      </c>
    </row>
    <row r="269" spans="1:93" x14ac:dyDescent="0.2">
      <c r="A269">
        <v>1952</v>
      </c>
      <c r="B269">
        <v>11127877152</v>
      </c>
      <c r="C269" t="s">
        <v>12</v>
      </c>
      <c r="D269" t="s">
        <v>13</v>
      </c>
      <c r="F269" t="s">
        <v>15</v>
      </c>
      <c r="J269" t="s">
        <v>612</v>
      </c>
      <c r="M269" t="s">
        <v>134</v>
      </c>
      <c r="P269" t="s">
        <v>94</v>
      </c>
      <c r="Q269" t="s">
        <v>94</v>
      </c>
      <c r="R269" t="s">
        <v>94</v>
      </c>
      <c r="S269" t="s">
        <v>94</v>
      </c>
      <c r="T269" t="s">
        <v>94</v>
      </c>
      <c r="U269" t="s">
        <v>96</v>
      </c>
      <c r="V269" t="s">
        <v>94</v>
      </c>
      <c r="W269" t="s">
        <v>96</v>
      </c>
      <c r="X269" t="s">
        <v>94</v>
      </c>
      <c r="Y269" t="s">
        <v>94</v>
      </c>
      <c r="Z269" t="s">
        <v>96</v>
      </c>
      <c r="AA269" t="s">
        <v>96</v>
      </c>
      <c r="AB269" t="s">
        <v>96</v>
      </c>
      <c r="AC269" t="s">
        <v>97</v>
      </c>
      <c r="AD269" t="s">
        <v>97</v>
      </c>
      <c r="AE269" t="s">
        <v>95</v>
      </c>
      <c r="AF269" t="s">
        <v>94</v>
      </c>
      <c r="AG269" t="s">
        <v>95</v>
      </c>
      <c r="AH269" t="s">
        <v>95</v>
      </c>
      <c r="AI269" t="s">
        <v>188</v>
      </c>
      <c r="AJ269" t="s">
        <v>845</v>
      </c>
      <c r="AK269" t="s">
        <v>159</v>
      </c>
      <c r="AO269" t="s">
        <v>45</v>
      </c>
      <c r="AP269" t="s">
        <v>46</v>
      </c>
      <c r="BI269" t="s">
        <v>130</v>
      </c>
      <c r="BK269" t="s">
        <v>102</v>
      </c>
      <c r="BL269" t="s">
        <v>102</v>
      </c>
      <c r="BM269" t="s">
        <v>67</v>
      </c>
      <c r="BY269" t="s">
        <v>126</v>
      </c>
      <c r="CA269" t="s">
        <v>104</v>
      </c>
      <c r="CC269" t="s">
        <v>79</v>
      </c>
      <c r="CJ269" t="s">
        <v>116</v>
      </c>
      <c r="CL269" t="s">
        <v>106</v>
      </c>
      <c r="CM269" t="s">
        <v>846</v>
      </c>
      <c r="CO269" t="s">
        <v>108</v>
      </c>
    </row>
    <row r="270" spans="1:93" x14ac:dyDescent="0.2">
      <c r="A270">
        <v>1950</v>
      </c>
      <c r="B270">
        <v>11127633202</v>
      </c>
      <c r="C270" t="s">
        <v>12</v>
      </c>
      <c r="D270" t="s">
        <v>13</v>
      </c>
      <c r="F270" t="s">
        <v>15</v>
      </c>
      <c r="J270" t="s">
        <v>612</v>
      </c>
      <c r="M270" t="s">
        <v>207</v>
      </c>
      <c r="P270" t="s">
        <v>94</v>
      </c>
      <c r="Q270" t="s">
        <v>94</v>
      </c>
      <c r="R270" t="s">
        <v>96</v>
      </c>
      <c r="S270" t="s">
        <v>94</v>
      </c>
      <c r="T270" t="s">
        <v>96</v>
      </c>
      <c r="U270" t="s">
        <v>95</v>
      </c>
      <c r="V270" t="s">
        <v>96</v>
      </c>
      <c r="W270" t="s">
        <v>96</v>
      </c>
      <c r="X270" t="s">
        <v>94</v>
      </c>
      <c r="Y270" t="s">
        <v>96</v>
      </c>
      <c r="Z270" t="s">
        <v>95</v>
      </c>
      <c r="AA270" t="s">
        <v>96</v>
      </c>
      <c r="AB270" t="s">
        <v>97</v>
      </c>
      <c r="AC270" t="s">
        <v>94</v>
      </c>
      <c r="AD270" t="s">
        <v>97</v>
      </c>
      <c r="AE270" t="s">
        <v>95</v>
      </c>
      <c r="AF270" t="s">
        <v>96</v>
      </c>
      <c r="AG270" t="s">
        <v>95</v>
      </c>
      <c r="AH270" t="s">
        <v>95</v>
      </c>
      <c r="AI270" t="s">
        <v>95</v>
      </c>
      <c r="AT270" t="s">
        <v>50</v>
      </c>
      <c r="AU270" t="s">
        <v>51</v>
      </c>
      <c r="AY270" t="s">
        <v>55</v>
      </c>
      <c r="AZ270" t="s">
        <v>56</v>
      </c>
      <c r="BB270" t="s">
        <v>58</v>
      </c>
      <c r="BI270" t="s">
        <v>113</v>
      </c>
      <c r="BK270" t="s">
        <v>102</v>
      </c>
      <c r="BL270" t="s">
        <v>102</v>
      </c>
      <c r="BM270" t="s">
        <v>67</v>
      </c>
      <c r="BN270" t="s">
        <v>68</v>
      </c>
      <c r="BP270" t="s">
        <v>70</v>
      </c>
      <c r="BY270" t="s">
        <v>135</v>
      </c>
      <c r="CA270" t="s">
        <v>104</v>
      </c>
      <c r="CC270" t="s">
        <v>79</v>
      </c>
      <c r="CJ270" t="s">
        <v>127</v>
      </c>
      <c r="CL270" t="s">
        <v>106</v>
      </c>
      <c r="CM270" t="s">
        <v>847</v>
      </c>
      <c r="CO270" t="s">
        <v>133</v>
      </c>
    </row>
    <row r="271" spans="1:93" x14ac:dyDescent="0.2">
      <c r="A271">
        <v>1949</v>
      </c>
      <c r="B271">
        <v>11127628066</v>
      </c>
      <c r="C271" t="s">
        <v>12</v>
      </c>
      <c r="D271" t="s">
        <v>13</v>
      </c>
      <c r="F271" t="s">
        <v>15</v>
      </c>
      <c r="J271" t="s">
        <v>612</v>
      </c>
      <c r="M271" t="s">
        <v>148</v>
      </c>
      <c r="P271" t="s">
        <v>94</v>
      </c>
      <c r="Q271" t="s">
        <v>94</v>
      </c>
      <c r="R271" t="s">
        <v>94</v>
      </c>
      <c r="S271" t="s">
        <v>94</v>
      </c>
      <c r="T271" t="s">
        <v>94</v>
      </c>
      <c r="U271" t="s">
        <v>94</v>
      </c>
      <c r="V271" t="s">
        <v>94</v>
      </c>
      <c r="W271" t="s">
        <v>94</v>
      </c>
      <c r="X271" t="s">
        <v>94</v>
      </c>
      <c r="Y271" t="s">
        <v>94</v>
      </c>
      <c r="Z271" t="s">
        <v>94</v>
      </c>
      <c r="AA271" t="s">
        <v>94</v>
      </c>
      <c r="AB271" t="s">
        <v>96</v>
      </c>
      <c r="AC271" t="s">
        <v>94</v>
      </c>
      <c r="AD271" t="s">
        <v>96</v>
      </c>
      <c r="AE271" t="s">
        <v>96</v>
      </c>
      <c r="AF271" t="s">
        <v>94</v>
      </c>
      <c r="AG271" t="s">
        <v>94</v>
      </c>
      <c r="AH271" t="s">
        <v>96</v>
      </c>
      <c r="AI271" t="s">
        <v>95</v>
      </c>
      <c r="AJ271" t="s">
        <v>848</v>
      </c>
      <c r="AK271" t="s">
        <v>849</v>
      </c>
      <c r="AN271" t="s">
        <v>44</v>
      </c>
      <c r="AP271" t="s">
        <v>46</v>
      </c>
      <c r="AQ271" t="s">
        <v>47</v>
      </c>
      <c r="AX271" t="s">
        <v>54</v>
      </c>
      <c r="BA271" t="s">
        <v>57</v>
      </c>
      <c r="BG271" t="s">
        <v>850</v>
      </c>
      <c r="BI271" t="s">
        <v>130</v>
      </c>
      <c r="BK271" t="s">
        <v>102</v>
      </c>
      <c r="BL271" t="s">
        <v>102</v>
      </c>
      <c r="BM271" t="s">
        <v>67</v>
      </c>
      <c r="BN271" t="s">
        <v>68</v>
      </c>
      <c r="BO271" t="s">
        <v>69</v>
      </c>
      <c r="BP271" t="s">
        <v>70</v>
      </c>
      <c r="BQ271" t="s">
        <v>71</v>
      </c>
      <c r="BR271" t="s">
        <v>72</v>
      </c>
      <c r="BS271" t="s">
        <v>73</v>
      </c>
      <c r="BY271" t="s">
        <v>121</v>
      </c>
      <c r="CA271" t="s">
        <v>104</v>
      </c>
      <c r="CC271" t="s">
        <v>79</v>
      </c>
      <c r="CJ271" t="s">
        <v>127</v>
      </c>
      <c r="CL271" t="s">
        <v>106</v>
      </c>
      <c r="CO271" t="s">
        <v>133</v>
      </c>
    </row>
    <row r="272" spans="1:93" x14ac:dyDescent="0.2">
      <c r="A272">
        <v>1940</v>
      </c>
      <c r="B272">
        <v>11127457412</v>
      </c>
      <c r="C272" t="s">
        <v>12</v>
      </c>
      <c r="D272" t="s">
        <v>13</v>
      </c>
      <c r="F272" t="s">
        <v>15</v>
      </c>
      <c r="J272" t="s">
        <v>612</v>
      </c>
      <c r="M272" t="s">
        <v>109</v>
      </c>
      <c r="P272" t="s">
        <v>94</v>
      </c>
      <c r="Q272" t="s">
        <v>94</v>
      </c>
      <c r="R272" t="s">
        <v>94</v>
      </c>
      <c r="S272" t="s">
        <v>94</v>
      </c>
      <c r="T272" t="s">
        <v>94</v>
      </c>
      <c r="U272" t="s">
        <v>94</v>
      </c>
      <c r="V272" t="s">
        <v>94</v>
      </c>
      <c r="W272" t="s">
        <v>94</v>
      </c>
      <c r="X272" t="s">
        <v>94</v>
      </c>
      <c r="Y272" t="s">
        <v>96</v>
      </c>
      <c r="Z272" t="s">
        <v>96</v>
      </c>
      <c r="AA272" t="s">
        <v>95</v>
      </c>
      <c r="AB272" t="s">
        <v>94</v>
      </c>
      <c r="AC272" t="s">
        <v>94</v>
      </c>
      <c r="AD272" t="s">
        <v>94</v>
      </c>
      <c r="AE272" t="s">
        <v>96</v>
      </c>
      <c r="AF272" t="s">
        <v>96</v>
      </c>
      <c r="AG272" t="s">
        <v>96</v>
      </c>
      <c r="AH272" t="s">
        <v>96</v>
      </c>
      <c r="AI272" t="s">
        <v>96</v>
      </c>
      <c r="AJ272" t="s">
        <v>851</v>
      </c>
      <c r="AK272" t="s">
        <v>852</v>
      </c>
      <c r="AM272" t="s">
        <v>43</v>
      </c>
      <c r="AN272" t="s">
        <v>44</v>
      </c>
      <c r="AO272" t="s">
        <v>45</v>
      </c>
      <c r="AW272" t="s">
        <v>53</v>
      </c>
      <c r="AY272" t="s">
        <v>55</v>
      </c>
      <c r="BG272" t="s">
        <v>853</v>
      </c>
      <c r="BI272" t="s">
        <v>101</v>
      </c>
      <c r="BK272" t="s">
        <v>120</v>
      </c>
      <c r="BL272" t="s">
        <v>120</v>
      </c>
      <c r="BM272" t="s">
        <v>67</v>
      </c>
      <c r="BN272" t="s">
        <v>68</v>
      </c>
      <c r="BR272" t="s">
        <v>72</v>
      </c>
      <c r="BY272" t="s">
        <v>126</v>
      </c>
      <c r="CA272" t="s">
        <v>104</v>
      </c>
      <c r="CC272" t="s">
        <v>79</v>
      </c>
      <c r="CJ272" t="s">
        <v>171</v>
      </c>
      <c r="CL272" t="s">
        <v>106</v>
      </c>
      <c r="CM272" t="s">
        <v>854</v>
      </c>
      <c r="CO272" t="s">
        <v>108</v>
      </c>
    </row>
    <row r="273" spans="1:93" x14ac:dyDescent="0.2">
      <c r="A273">
        <v>1935</v>
      </c>
      <c r="B273">
        <v>11127368055</v>
      </c>
      <c r="C273" t="s">
        <v>12</v>
      </c>
      <c r="D273" t="s">
        <v>13</v>
      </c>
      <c r="E273" t="s">
        <v>14</v>
      </c>
      <c r="F273" t="s">
        <v>15</v>
      </c>
      <c r="J273" t="s">
        <v>612</v>
      </c>
      <c r="M273" t="s">
        <v>134</v>
      </c>
      <c r="P273" t="s">
        <v>94</v>
      </c>
      <c r="Q273" t="s">
        <v>94</v>
      </c>
      <c r="R273" t="s">
        <v>94</v>
      </c>
      <c r="S273" t="s">
        <v>94</v>
      </c>
      <c r="T273" t="s">
        <v>94</v>
      </c>
      <c r="U273" t="s">
        <v>94</v>
      </c>
      <c r="V273" t="s">
        <v>96</v>
      </c>
      <c r="W273" t="s">
        <v>94</v>
      </c>
      <c r="X273" t="s">
        <v>94</v>
      </c>
      <c r="Y273" t="s">
        <v>94</v>
      </c>
      <c r="Z273" t="s">
        <v>96</v>
      </c>
      <c r="AA273" t="s">
        <v>94</v>
      </c>
      <c r="AB273" t="s">
        <v>96</v>
      </c>
      <c r="AC273" t="s">
        <v>94</v>
      </c>
      <c r="AD273" t="s">
        <v>96</v>
      </c>
      <c r="AE273" t="s">
        <v>96</v>
      </c>
      <c r="AF273" t="s">
        <v>94</v>
      </c>
      <c r="AG273" t="s">
        <v>95</v>
      </c>
      <c r="AH273" t="s">
        <v>95</v>
      </c>
      <c r="AI273" t="s">
        <v>96</v>
      </c>
      <c r="AJ273" t="s">
        <v>855</v>
      </c>
      <c r="AK273" t="s">
        <v>250</v>
      </c>
      <c r="AN273" t="s">
        <v>44</v>
      </c>
      <c r="AQ273" t="s">
        <v>47</v>
      </c>
      <c r="AR273" t="s">
        <v>48</v>
      </c>
      <c r="BB273" t="s">
        <v>58</v>
      </c>
      <c r="BD273" t="s">
        <v>60</v>
      </c>
      <c r="BG273" t="s">
        <v>856</v>
      </c>
      <c r="BI273" t="s">
        <v>101</v>
      </c>
      <c r="BK273" t="s">
        <v>102</v>
      </c>
      <c r="BL273" t="s">
        <v>120</v>
      </c>
      <c r="BN273" t="s">
        <v>68</v>
      </c>
      <c r="BO273" t="s">
        <v>69</v>
      </c>
      <c r="BY273" t="s">
        <v>135</v>
      </c>
      <c r="CA273" t="s">
        <v>104</v>
      </c>
      <c r="CC273" t="s">
        <v>79</v>
      </c>
      <c r="CJ273" t="s">
        <v>105</v>
      </c>
      <c r="CL273" t="s">
        <v>132</v>
      </c>
      <c r="CM273" t="s">
        <v>542</v>
      </c>
      <c r="CO273" t="s">
        <v>133</v>
      </c>
    </row>
    <row r="274" spans="1:93" x14ac:dyDescent="0.2">
      <c r="A274">
        <v>1932</v>
      </c>
      <c r="B274">
        <v>11127352197</v>
      </c>
      <c r="C274" t="s">
        <v>12</v>
      </c>
      <c r="F274" t="s">
        <v>15</v>
      </c>
      <c r="J274" t="s">
        <v>612</v>
      </c>
      <c r="M274" t="s">
        <v>109</v>
      </c>
      <c r="P274" t="s">
        <v>94</v>
      </c>
      <c r="Q274" t="s">
        <v>96</v>
      </c>
      <c r="R274" t="s">
        <v>94</v>
      </c>
      <c r="S274" t="s">
        <v>95</v>
      </c>
      <c r="T274" t="s">
        <v>95</v>
      </c>
      <c r="U274" t="s">
        <v>96</v>
      </c>
      <c r="V274" t="s">
        <v>188</v>
      </c>
      <c r="W274" t="s">
        <v>94</v>
      </c>
      <c r="X274" t="s">
        <v>95</v>
      </c>
      <c r="Y274" t="s">
        <v>95</v>
      </c>
      <c r="Z274" t="s">
        <v>96</v>
      </c>
      <c r="AA274" t="s">
        <v>94</v>
      </c>
      <c r="AB274" t="s">
        <v>96</v>
      </c>
      <c r="AC274" t="s">
        <v>94</v>
      </c>
      <c r="AD274" t="s">
        <v>94</v>
      </c>
      <c r="AE274" t="s">
        <v>96</v>
      </c>
      <c r="AF274" t="s">
        <v>188</v>
      </c>
      <c r="AG274" t="s">
        <v>95</v>
      </c>
      <c r="AH274" t="s">
        <v>96</v>
      </c>
      <c r="AI274" t="s">
        <v>96</v>
      </c>
      <c r="AJ274" t="s">
        <v>857</v>
      </c>
      <c r="AK274" t="s">
        <v>858</v>
      </c>
      <c r="AM274" t="s">
        <v>43</v>
      </c>
      <c r="AO274" t="s">
        <v>45</v>
      </c>
      <c r="AP274" t="s">
        <v>46</v>
      </c>
      <c r="AT274" t="s">
        <v>50</v>
      </c>
      <c r="AY274" t="s">
        <v>55</v>
      </c>
      <c r="BG274" t="s">
        <v>859</v>
      </c>
      <c r="BI274" t="s">
        <v>113</v>
      </c>
      <c r="BK274" t="s">
        <v>143</v>
      </c>
      <c r="BL274" t="s">
        <v>102</v>
      </c>
      <c r="BO274" t="s">
        <v>69</v>
      </c>
      <c r="BY274" t="s">
        <v>131</v>
      </c>
      <c r="CA274" t="s">
        <v>104</v>
      </c>
      <c r="CC274" t="s">
        <v>79</v>
      </c>
      <c r="CJ274" t="s">
        <v>171</v>
      </c>
      <c r="CL274" t="s">
        <v>172</v>
      </c>
      <c r="CM274" t="s">
        <v>152</v>
      </c>
      <c r="CO274" t="s">
        <v>108</v>
      </c>
    </row>
    <row r="275" spans="1:93" x14ac:dyDescent="0.2">
      <c r="A275">
        <v>1929</v>
      </c>
      <c r="B275">
        <v>11127342632</v>
      </c>
      <c r="C275" t="s">
        <v>12</v>
      </c>
      <c r="D275" t="s">
        <v>13</v>
      </c>
      <c r="F275" t="s">
        <v>15</v>
      </c>
      <c r="J275" t="s">
        <v>612</v>
      </c>
      <c r="M275" t="s">
        <v>148</v>
      </c>
      <c r="P275" t="s">
        <v>94</v>
      </c>
      <c r="Q275" t="s">
        <v>94</v>
      </c>
      <c r="R275" t="s">
        <v>94</v>
      </c>
      <c r="S275" t="s">
        <v>94</v>
      </c>
      <c r="T275" t="s">
        <v>94</v>
      </c>
      <c r="U275" t="s">
        <v>94</v>
      </c>
      <c r="V275" t="s">
        <v>94</v>
      </c>
      <c r="W275" t="s">
        <v>94</v>
      </c>
      <c r="X275" t="s">
        <v>94</v>
      </c>
      <c r="Y275" t="s">
        <v>94</v>
      </c>
      <c r="Z275" t="s">
        <v>96</v>
      </c>
      <c r="AA275" t="s">
        <v>96</v>
      </c>
      <c r="AB275" t="s">
        <v>96</v>
      </c>
      <c r="AC275" t="s">
        <v>95</v>
      </c>
      <c r="AD275" t="s">
        <v>94</v>
      </c>
      <c r="AE275" t="s">
        <v>96</v>
      </c>
      <c r="AF275" t="s">
        <v>94</v>
      </c>
      <c r="AG275" t="s">
        <v>94</v>
      </c>
      <c r="AH275" t="s">
        <v>94</v>
      </c>
      <c r="AI275" t="s">
        <v>188</v>
      </c>
      <c r="AJ275" t="s">
        <v>860</v>
      </c>
      <c r="AQ275" t="s">
        <v>47</v>
      </c>
      <c r="AS275" t="s">
        <v>49</v>
      </c>
      <c r="AV275" t="s">
        <v>52</v>
      </c>
      <c r="AY275" t="s">
        <v>55</v>
      </c>
      <c r="BB275" t="s">
        <v>58</v>
      </c>
      <c r="BI275" t="s">
        <v>83</v>
      </c>
      <c r="BK275" t="s">
        <v>151</v>
      </c>
      <c r="BL275" t="s">
        <v>151</v>
      </c>
      <c r="BM275" t="s">
        <v>67</v>
      </c>
      <c r="BO275" t="s">
        <v>69</v>
      </c>
      <c r="BY275" t="s">
        <v>121</v>
      </c>
      <c r="CA275" t="s">
        <v>104</v>
      </c>
      <c r="CC275" t="s">
        <v>79</v>
      </c>
      <c r="CJ275" t="s">
        <v>105</v>
      </c>
      <c r="CL275" t="s">
        <v>132</v>
      </c>
      <c r="CM275" t="s">
        <v>663</v>
      </c>
      <c r="CO275" t="s">
        <v>133</v>
      </c>
    </row>
    <row r="276" spans="1:93" x14ac:dyDescent="0.2">
      <c r="A276">
        <v>1928</v>
      </c>
      <c r="B276">
        <v>11127337047</v>
      </c>
      <c r="C276" t="s">
        <v>12</v>
      </c>
      <c r="J276" t="s">
        <v>612</v>
      </c>
      <c r="M276" t="s">
        <v>109</v>
      </c>
      <c r="P276" t="s">
        <v>94</v>
      </c>
      <c r="Q276" t="s">
        <v>94</v>
      </c>
      <c r="R276" t="s">
        <v>94</v>
      </c>
      <c r="S276" t="s">
        <v>96</v>
      </c>
      <c r="T276" t="s">
        <v>94</v>
      </c>
      <c r="U276" t="s">
        <v>96</v>
      </c>
      <c r="V276" t="s">
        <v>95</v>
      </c>
      <c r="W276" t="s">
        <v>96</v>
      </c>
      <c r="X276" t="s">
        <v>94</v>
      </c>
      <c r="Y276" t="s">
        <v>96</v>
      </c>
      <c r="Z276" t="s">
        <v>96</v>
      </c>
      <c r="AA276" t="s">
        <v>94</v>
      </c>
      <c r="AB276" t="s">
        <v>94</v>
      </c>
      <c r="AC276" t="s">
        <v>94</v>
      </c>
      <c r="AD276" t="s">
        <v>96</v>
      </c>
      <c r="AE276" t="s">
        <v>96</v>
      </c>
      <c r="AF276" t="s">
        <v>96</v>
      </c>
      <c r="AG276" t="s">
        <v>96</v>
      </c>
      <c r="AH276" t="s">
        <v>96</v>
      </c>
      <c r="AI276" t="s">
        <v>95</v>
      </c>
      <c r="AJ276" t="s">
        <v>861</v>
      </c>
      <c r="AK276" t="s">
        <v>862</v>
      </c>
      <c r="AO276" t="s">
        <v>45</v>
      </c>
      <c r="AP276" t="s">
        <v>46</v>
      </c>
      <c r="AQ276" t="s">
        <v>47</v>
      </c>
      <c r="BG276" t="s">
        <v>863</v>
      </c>
      <c r="BI276" t="s">
        <v>113</v>
      </c>
      <c r="BK276" t="s">
        <v>102</v>
      </c>
      <c r="BL276" t="s">
        <v>102</v>
      </c>
      <c r="BM276" t="s">
        <v>67</v>
      </c>
      <c r="BP276" t="s">
        <v>70</v>
      </c>
      <c r="BY276" t="s">
        <v>131</v>
      </c>
      <c r="CA276" t="s">
        <v>115</v>
      </c>
      <c r="CC276" t="s">
        <v>79</v>
      </c>
      <c r="CJ276" t="s">
        <v>105</v>
      </c>
      <c r="CL276" t="s">
        <v>106</v>
      </c>
      <c r="CM276" t="s">
        <v>864</v>
      </c>
      <c r="CO276" t="s">
        <v>108</v>
      </c>
    </row>
    <row r="277" spans="1:93" x14ac:dyDescent="0.2">
      <c r="A277">
        <v>1927</v>
      </c>
      <c r="B277">
        <v>11127326917</v>
      </c>
      <c r="C277" t="s">
        <v>12</v>
      </c>
      <c r="F277" t="s">
        <v>15</v>
      </c>
      <c r="J277" t="s">
        <v>612</v>
      </c>
      <c r="M277" t="s">
        <v>93</v>
      </c>
      <c r="P277" t="s">
        <v>94</v>
      </c>
      <c r="Q277" t="s">
        <v>94</v>
      </c>
      <c r="R277" t="s">
        <v>94</v>
      </c>
      <c r="S277" t="s">
        <v>94</v>
      </c>
      <c r="T277" t="s">
        <v>94</v>
      </c>
      <c r="U277" t="s">
        <v>94</v>
      </c>
      <c r="V277" t="s">
        <v>94</v>
      </c>
      <c r="W277" t="s">
        <v>94</v>
      </c>
      <c r="X277" t="s">
        <v>95</v>
      </c>
      <c r="Y277" t="s">
        <v>94</v>
      </c>
      <c r="Z277" t="s">
        <v>94</v>
      </c>
      <c r="AA277" t="s">
        <v>94</v>
      </c>
      <c r="AB277" t="s">
        <v>95</v>
      </c>
      <c r="AC277" t="s">
        <v>94</v>
      </c>
      <c r="AD277" t="s">
        <v>96</v>
      </c>
      <c r="AE277" t="s">
        <v>94</v>
      </c>
      <c r="AF277" t="s">
        <v>96</v>
      </c>
      <c r="AG277" t="s">
        <v>94</v>
      </c>
      <c r="AH277" t="s">
        <v>95</v>
      </c>
      <c r="AI277" t="s">
        <v>188</v>
      </c>
      <c r="AN277" t="s">
        <v>44</v>
      </c>
      <c r="AU277" t="s">
        <v>51</v>
      </c>
      <c r="AY277" t="s">
        <v>55</v>
      </c>
      <c r="BA277" t="s">
        <v>57</v>
      </c>
      <c r="BI277" t="s">
        <v>113</v>
      </c>
      <c r="BK277" t="s">
        <v>120</v>
      </c>
      <c r="BL277" t="s">
        <v>102</v>
      </c>
      <c r="BM277" t="s">
        <v>67</v>
      </c>
      <c r="BN277" t="s">
        <v>68</v>
      </c>
      <c r="BO277" t="s">
        <v>69</v>
      </c>
      <c r="BY277" t="s">
        <v>126</v>
      </c>
      <c r="CA277" t="s">
        <v>104</v>
      </c>
      <c r="CC277" t="s">
        <v>79</v>
      </c>
      <c r="CJ277" t="s">
        <v>171</v>
      </c>
      <c r="CL277" t="s">
        <v>172</v>
      </c>
      <c r="CO277" t="s">
        <v>133</v>
      </c>
    </row>
    <row r="278" spans="1:93" x14ac:dyDescent="0.2">
      <c r="A278">
        <v>1926</v>
      </c>
      <c r="B278">
        <v>11127324495</v>
      </c>
      <c r="C278" t="s">
        <v>12</v>
      </c>
      <c r="D278" t="s">
        <v>13</v>
      </c>
      <c r="F278" t="s">
        <v>15</v>
      </c>
      <c r="J278" t="s">
        <v>612</v>
      </c>
      <c r="M278" t="s">
        <v>109</v>
      </c>
      <c r="P278" t="s">
        <v>94</v>
      </c>
      <c r="Q278" t="s">
        <v>94</v>
      </c>
      <c r="R278" t="s">
        <v>94</v>
      </c>
      <c r="S278" t="s">
        <v>94</v>
      </c>
      <c r="T278" t="s">
        <v>96</v>
      </c>
      <c r="U278" t="s">
        <v>95</v>
      </c>
      <c r="V278" t="s">
        <v>97</v>
      </c>
      <c r="W278" t="s">
        <v>94</v>
      </c>
      <c r="X278" t="s">
        <v>94</v>
      </c>
      <c r="Y278" t="s">
        <v>95</v>
      </c>
      <c r="Z278" t="s">
        <v>97</v>
      </c>
      <c r="AA278" t="s">
        <v>97</v>
      </c>
      <c r="AB278" t="s">
        <v>95</v>
      </c>
      <c r="AC278" t="s">
        <v>188</v>
      </c>
      <c r="AD278" t="s">
        <v>97</v>
      </c>
      <c r="AE278" t="s">
        <v>97</v>
      </c>
      <c r="AF278" t="s">
        <v>96</v>
      </c>
      <c r="AG278" t="s">
        <v>95</v>
      </c>
      <c r="AH278" t="s">
        <v>95</v>
      </c>
      <c r="AI278" t="s">
        <v>188</v>
      </c>
      <c r="AN278" t="s">
        <v>44</v>
      </c>
      <c r="AP278" t="s">
        <v>46</v>
      </c>
      <c r="AY278" t="s">
        <v>55</v>
      </c>
      <c r="BA278" t="s">
        <v>57</v>
      </c>
      <c r="BI278" t="s">
        <v>130</v>
      </c>
      <c r="BK278" t="s">
        <v>102</v>
      </c>
      <c r="BL278" t="s">
        <v>120</v>
      </c>
      <c r="BM278" t="s">
        <v>67</v>
      </c>
      <c r="BN278" t="s">
        <v>68</v>
      </c>
      <c r="BO278" t="s">
        <v>69</v>
      </c>
      <c r="BR278" t="s">
        <v>72</v>
      </c>
      <c r="BY278" t="s">
        <v>114</v>
      </c>
      <c r="CA278" t="s">
        <v>104</v>
      </c>
      <c r="CC278" t="s">
        <v>79</v>
      </c>
      <c r="CJ278" t="s">
        <v>127</v>
      </c>
      <c r="CL278" t="s">
        <v>172</v>
      </c>
      <c r="CM278" t="s">
        <v>684</v>
      </c>
      <c r="CO278" t="s">
        <v>108</v>
      </c>
    </row>
    <row r="279" spans="1:93" x14ac:dyDescent="0.2">
      <c r="A279">
        <v>1922</v>
      </c>
      <c r="B279">
        <v>11127308897</v>
      </c>
      <c r="C279" t="s">
        <v>12</v>
      </c>
      <c r="D279" t="s">
        <v>13</v>
      </c>
      <c r="F279" t="s">
        <v>15</v>
      </c>
      <c r="J279" t="s">
        <v>612</v>
      </c>
      <c r="M279" t="s">
        <v>134</v>
      </c>
      <c r="P279" t="s">
        <v>96</v>
      </c>
      <c r="Q279" t="s">
        <v>96</v>
      </c>
      <c r="R279" t="s">
        <v>95</v>
      </c>
      <c r="S279" t="s">
        <v>96</v>
      </c>
      <c r="T279" t="s">
        <v>96</v>
      </c>
      <c r="U279" t="s">
        <v>96</v>
      </c>
      <c r="V279" t="s">
        <v>95</v>
      </c>
      <c r="W279" t="s">
        <v>96</v>
      </c>
      <c r="X279" t="s">
        <v>95</v>
      </c>
      <c r="Y279" t="s">
        <v>94</v>
      </c>
      <c r="Z279" t="s">
        <v>96</v>
      </c>
      <c r="AA279" t="s">
        <v>95</v>
      </c>
      <c r="AB279" t="s">
        <v>97</v>
      </c>
      <c r="AC279" t="s">
        <v>95</v>
      </c>
      <c r="AD279" t="s">
        <v>95</v>
      </c>
      <c r="AE279" t="s">
        <v>96</v>
      </c>
      <c r="AF279" t="s">
        <v>95</v>
      </c>
      <c r="AG279" t="s">
        <v>97</v>
      </c>
      <c r="AH279" t="s">
        <v>94</v>
      </c>
      <c r="AI279" t="s">
        <v>97</v>
      </c>
      <c r="AJ279" t="s">
        <v>865</v>
      </c>
      <c r="AK279" t="s">
        <v>866</v>
      </c>
      <c r="AN279" t="s">
        <v>44</v>
      </c>
      <c r="AP279" t="s">
        <v>46</v>
      </c>
      <c r="AS279" t="s">
        <v>49</v>
      </c>
      <c r="AY279" t="s">
        <v>55</v>
      </c>
      <c r="BC279" t="s">
        <v>59</v>
      </c>
      <c r="BG279" t="s">
        <v>333</v>
      </c>
      <c r="BI279" t="s">
        <v>101</v>
      </c>
      <c r="BK279" t="s">
        <v>120</v>
      </c>
      <c r="BL279" t="s">
        <v>120</v>
      </c>
      <c r="BM279" t="s">
        <v>67</v>
      </c>
      <c r="BY279" t="s">
        <v>135</v>
      </c>
      <c r="CA279" t="s">
        <v>115</v>
      </c>
      <c r="CC279" t="s">
        <v>79</v>
      </c>
      <c r="CJ279" t="s">
        <v>127</v>
      </c>
      <c r="CL279" t="s">
        <v>172</v>
      </c>
      <c r="CM279" t="s">
        <v>315</v>
      </c>
      <c r="CO279" t="s">
        <v>108</v>
      </c>
    </row>
    <row r="280" spans="1:93" x14ac:dyDescent="0.2">
      <c r="A280">
        <v>1919</v>
      </c>
      <c r="B280">
        <v>11127299107</v>
      </c>
      <c r="C280" t="s">
        <v>12</v>
      </c>
      <c r="F280" t="s">
        <v>15</v>
      </c>
      <c r="J280" t="s">
        <v>612</v>
      </c>
      <c r="M280" t="s">
        <v>93</v>
      </c>
      <c r="P280" t="s">
        <v>96</v>
      </c>
      <c r="Q280" t="s">
        <v>96</v>
      </c>
      <c r="R280" t="s">
        <v>96</v>
      </c>
      <c r="S280" t="s">
        <v>95</v>
      </c>
      <c r="T280" t="s">
        <v>96</v>
      </c>
      <c r="U280" t="s">
        <v>96</v>
      </c>
      <c r="V280" t="s">
        <v>95</v>
      </c>
      <c r="W280" t="s">
        <v>95</v>
      </c>
      <c r="X280" t="s">
        <v>96</v>
      </c>
      <c r="Y280" t="s">
        <v>95</v>
      </c>
      <c r="Z280" t="s">
        <v>96</v>
      </c>
      <c r="AA280" t="s">
        <v>97</v>
      </c>
      <c r="AB280" t="s">
        <v>96</v>
      </c>
      <c r="AC280" t="s">
        <v>95</v>
      </c>
      <c r="AD280" t="s">
        <v>188</v>
      </c>
      <c r="AE280" t="s">
        <v>95</v>
      </c>
      <c r="AF280" t="s">
        <v>95</v>
      </c>
      <c r="AG280" t="s">
        <v>95</v>
      </c>
      <c r="AH280" t="s">
        <v>96</v>
      </c>
      <c r="AI280" t="s">
        <v>188</v>
      </c>
      <c r="AJ280" t="s">
        <v>867</v>
      </c>
      <c r="AQ280" t="s">
        <v>47</v>
      </c>
      <c r="AS280" t="s">
        <v>49</v>
      </c>
      <c r="BI280" t="s">
        <v>83</v>
      </c>
      <c r="BK280" t="s">
        <v>143</v>
      </c>
      <c r="BL280" t="s">
        <v>143</v>
      </c>
      <c r="BN280" t="s">
        <v>68</v>
      </c>
      <c r="BT280" t="s">
        <v>74</v>
      </c>
      <c r="BU280" t="s">
        <v>75</v>
      </c>
      <c r="BY280" t="s">
        <v>126</v>
      </c>
      <c r="CA280" t="s">
        <v>115</v>
      </c>
      <c r="CC280" t="s">
        <v>79</v>
      </c>
      <c r="CJ280" t="s">
        <v>127</v>
      </c>
      <c r="CL280" t="s">
        <v>132</v>
      </c>
      <c r="CO280" t="s">
        <v>108</v>
      </c>
    </row>
    <row r="281" spans="1:93" x14ac:dyDescent="0.2">
      <c r="A281">
        <v>1917</v>
      </c>
      <c r="B281">
        <v>11127296244</v>
      </c>
      <c r="C281" t="s">
        <v>12</v>
      </c>
      <c r="D281" t="s">
        <v>13</v>
      </c>
      <c r="F281" t="s">
        <v>15</v>
      </c>
      <c r="J281" t="s">
        <v>612</v>
      </c>
      <c r="M281" t="s">
        <v>207</v>
      </c>
      <c r="P281" t="s">
        <v>94</v>
      </c>
      <c r="Q281" t="s">
        <v>94</v>
      </c>
      <c r="R281" t="s">
        <v>94</v>
      </c>
      <c r="S281" t="s">
        <v>96</v>
      </c>
      <c r="T281" t="s">
        <v>94</v>
      </c>
      <c r="U281" t="s">
        <v>94</v>
      </c>
      <c r="V281" t="s">
        <v>96</v>
      </c>
      <c r="W281" t="s">
        <v>94</v>
      </c>
      <c r="X281" t="s">
        <v>96</v>
      </c>
      <c r="Y281" t="s">
        <v>96</v>
      </c>
      <c r="Z281" t="s">
        <v>94</v>
      </c>
      <c r="AA281" t="s">
        <v>96</v>
      </c>
      <c r="AB281" t="s">
        <v>96</v>
      </c>
      <c r="AC281" t="s">
        <v>96</v>
      </c>
      <c r="AD281" t="s">
        <v>94</v>
      </c>
      <c r="AE281" t="s">
        <v>96</v>
      </c>
      <c r="AF281" t="s">
        <v>96</v>
      </c>
      <c r="AG281" t="s">
        <v>96</v>
      </c>
      <c r="AH281" t="s">
        <v>96</v>
      </c>
      <c r="AI281" t="s">
        <v>96</v>
      </c>
      <c r="AQ281" t="s">
        <v>47</v>
      </c>
      <c r="AS281" t="s">
        <v>49</v>
      </c>
      <c r="AU281" t="s">
        <v>51</v>
      </c>
      <c r="AW281" t="s">
        <v>53</v>
      </c>
      <c r="AY281" t="s">
        <v>55</v>
      </c>
      <c r="BI281" t="s">
        <v>130</v>
      </c>
      <c r="BK281" t="s">
        <v>102</v>
      </c>
      <c r="BL281" t="s">
        <v>102</v>
      </c>
      <c r="BM281" t="s">
        <v>67</v>
      </c>
      <c r="BO281" t="s">
        <v>69</v>
      </c>
      <c r="BT281" t="s">
        <v>74</v>
      </c>
      <c r="BU281" t="s">
        <v>75</v>
      </c>
      <c r="BY281" t="s">
        <v>135</v>
      </c>
      <c r="CA281" t="s">
        <v>104</v>
      </c>
      <c r="CC281" t="s">
        <v>79</v>
      </c>
      <c r="CJ281" t="s">
        <v>171</v>
      </c>
      <c r="CL281" t="s">
        <v>106</v>
      </c>
      <c r="CM281" t="s">
        <v>161</v>
      </c>
      <c r="CO281" t="s">
        <v>133</v>
      </c>
    </row>
    <row r="282" spans="1:93" x14ac:dyDescent="0.2">
      <c r="A282">
        <v>1916</v>
      </c>
      <c r="B282">
        <v>11127293569</v>
      </c>
      <c r="C282" t="s">
        <v>12</v>
      </c>
      <c r="E282" t="s">
        <v>14</v>
      </c>
      <c r="F282" t="s">
        <v>15</v>
      </c>
      <c r="H282" t="s">
        <v>166</v>
      </c>
      <c r="J282" t="s">
        <v>612</v>
      </c>
      <c r="M282" t="s">
        <v>109</v>
      </c>
      <c r="P282" t="s">
        <v>94</v>
      </c>
      <c r="Q282" t="s">
        <v>94</v>
      </c>
      <c r="R282" t="s">
        <v>96</v>
      </c>
      <c r="S282" t="s">
        <v>96</v>
      </c>
      <c r="T282" t="s">
        <v>96</v>
      </c>
      <c r="U282" t="s">
        <v>96</v>
      </c>
      <c r="V282" t="s">
        <v>96</v>
      </c>
      <c r="W282" t="s">
        <v>96</v>
      </c>
      <c r="X282" t="s">
        <v>94</v>
      </c>
      <c r="Y282" t="s">
        <v>96</v>
      </c>
      <c r="Z282" t="s">
        <v>96</v>
      </c>
      <c r="AA282" t="s">
        <v>96</v>
      </c>
      <c r="AB282" t="s">
        <v>95</v>
      </c>
      <c r="AC282" t="s">
        <v>95</v>
      </c>
      <c r="AD282" t="s">
        <v>96</v>
      </c>
      <c r="AE282" t="s">
        <v>96</v>
      </c>
      <c r="AF282" t="s">
        <v>95</v>
      </c>
      <c r="AG282" t="s">
        <v>95</v>
      </c>
      <c r="AH282" t="s">
        <v>95</v>
      </c>
      <c r="AI282" t="s">
        <v>96</v>
      </c>
      <c r="AJ282" t="s">
        <v>868</v>
      </c>
      <c r="AK282" t="s">
        <v>869</v>
      </c>
      <c r="AN282" t="s">
        <v>44</v>
      </c>
      <c r="AO282" t="s">
        <v>45</v>
      </c>
      <c r="AP282" t="s">
        <v>46</v>
      </c>
      <c r="BB282" t="s">
        <v>58</v>
      </c>
      <c r="BC282" t="s">
        <v>59</v>
      </c>
      <c r="BG282" t="s">
        <v>870</v>
      </c>
      <c r="BI282" t="s">
        <v>130</v>
      </c>
      <c r="BK282" t="s">
        <v>120</v>
      </c>
      <c r="BL282" t="s">
        <v>120</v>
      </c>
      <c r="BM282" t="s">
        <v>67</v>
      </c>
      <c r="BP282" t="s">
        <v>70</v>
      </c>
      <c r="BY282" t="s">
        <v>121</v>
      </c>
      <c r="CA282" t="s">
        <v>104</v>
      </c>
      <c r="CC282" t="s">
        <v>79</v>
      </c>
      <c r="CJ282" t="s">
        <v>127</v>
      </c>
      <c r="CL282" t="s">
        <v>106</v>
      </c>
      <c r="CM282" t="s">
        <v>871</v>
      </c>
      <c r="CO282" t="s">
        <v>133</v>
      </c>
    </row>
    <row r="283" spans="1:93" x14ac:dyDescent="0.2">
      <c r="A283">
        <v>1915</v>
      </c>
      <c r="B283">
        <v>11127292356</v>
      </c>
      <c r="C283" t="s">
        <v>12</v>
      </c>
      <c r="E283" t="s">
        <v>14</v>
      </c>
      <c r="F283" t="s">
        <v>15</v>
      </c>
      <c r="J283" t="s">
        <v>612</v>
      </c>
      <c r="M283" t="s">
        <v>134</v>
      </c>
      <c r="P283" t="s">
        <v>94</v>
      </c>
      <c r="Q283" t="s">
        <v>94</v>
      </c>
      <c r="R283" t="s">
        <v>96</v>
      </c>
      <c r="S283" t="s">
        <v>94</v>
      </c>
      <c r="T283" t="s">
        <v>94</v>
      </c>
      <c r="U283" t="s">
        <v>94</v>
      </c>
      <c r="V283" t="s">
        <v>94</v>
      </c>
      <c r="W283" t="s">
        <v>94</v>
      </c>
      <c r="X283" t="s">
        <v>96</v>
      </c>
      <c r="Y283" t="s">
        <v>94</v>
      </c>
      <c r="Z283" t="s">
        <v>96</v>
      </c>
      <c r="AA283" t="s">
        <v>94</v>
      </c>
      <c r="AB283" t="s">
        <v>94</v>
      </c>
      <c r="AC283" t="s">
        <v>95</v>
      </c>
      <c r="AD283" t="s">
        <v>94</v>
      </c>
      <c r="AE283" t="s">
        <v>96</v>
      </c>
      <c r="AF283" t="s">
        <v>96</v>
      </c>
      <c r="AG283" t="s">
        <v>96</v>
      </c>
      <c r="AH283" t="s">
        <v>95</v>
      </c>
      <c r="AI283" t="s">
        <v>95</v>
      </c>
      <c r="AJ283" t="s">
        <v>98</v>
      </c>
      <c r="AN283" t="s">
        <v>44</v>
      </c>
      <c r="AP283" t="s">
        <v>46</v>
      </c>
      <c r="AZ283" t="s">
        <v>56</v>
      </c>
      <c r="BI283" t="s">
        <v>101</v>
      </c>
      <c r="BK283" t="s">
        <v>120</v>
      </c>
      <c r="BL283" t="s">
        <v>120</v>
      </c>
      <c r="BM283" t="s">
        <v>67</v>
      </c>
      <c r="BQ283" t="s">
        <v>71</v>
      </c>
      <c r="BT283" t="s">
        <v>74</v>
      </c>
      <c r="BU283" t="s">
        <v>75</v>
      </c>
      <c r="BY283" t="s">
        <v>688</v>
      </c>
      <c r="CA283" t="s">
        <v>115</v>
      </c>
      <c r="CC283" t="s">
        <v>79</v>
      </c>
      <c r="CJ283" t="s">
        <v>83</v>
      </c>
      <c r="CL283" t="s">
        <v>106</v>
      </c>
      <c r="CO283" t="s">
        <v>108</v>
      </c>
    </row>
    <row r="284" spans="1:93" x14ac:dyDescent="0.2">
      <c r="A284">
        <v>1909</v>
      </c>
      <c r="B284">
        <v>11127250425</v>
      </c>
      <c r="C284" t="s">
        <v>12</v>
      </c>
      <c r="D284" t="s">
        <v>13</v>
      </c>
      <c r="F284" t="s">
        <v>15</v>
      </c>
      <c r="H284" t="s">
        <v>872</v>
      </c>
      <c r="J284" t="s">
        <v>612</v>
      </c>
      <c r="M284" t="s">
        <v>93</v>
      </c>
      <c r="P284" t="s">
        <v>94</v>
      </c>
      <c r="Q284" t="s">
        <v>94</v>
      </c>
      <c r="R284" t="s">
        <v>94</v>
      </c>
      <c r="S284" t="s">
        <v>96</v>
      </c>
      <c r="T284" t="s">
        <v>96</v>
      </c>
      <c r="U284" t="s">
        <v>96</v>
      </c>
      <c r="V284" t="s">
        <v>97</v>
      </c>
      <c r="W284" t="s">
        <v>97</v>
      </c>
      <c r="X284" t="s">
        <v>95</v>
      </c>
      <c r="Y284" t="s">
        <v>95</v>
      </c>
      <c r="Z284" t="s">
        <v>95</v>
      </c>
      <c r="AA284" t="s">
        <v>96</v>
      </c>
      <c r="AB284" t="s">
        <v>96</v>
      </c>
      <c r="AC284" t="s">
        <v>97</v>
      </c>
      <c r="AD284" t="s">
        <v>188</v>
      </c>
      <c r="AE284" t="s">
        <v>97</v>
      </c>
      <c r="AF284" t="s">
        <v>97</v>
      </c>
      <c r="AG284" t="s">
        <v>97</v>
      </c>
      <c r="AH284" t="s">
        <v>97</v>
      </c>
      <c r="AI284" t="s">
        <v>188</v>
      </c>
      <c r="AJ284" t="s">
        <v>873</v>
      </c>
      <c r="AK284" t="s">
        <v>250</v>
      </c>
      <c r="AP284" t="s">
        <v>46</v>
      </c>
      <c r="AQ284" t="s">
        <v>47</v>
      </c>
      <c r="AZ284" t="s">
        <v>56</v>
      </c>
      <c r="BI284" t="s">
        <v>113</v>
      </c>
      <c r="BK284" t="s">
        <v>102</v>
      </c>
      <c r="BL284" t="s">
        <v>102</v>
      </c>
      <c r="BO284" t="s">
        <v>69</v>
      </c>
      <c r="BY284" t="s">
        <v>121</v>
      </c>
      <c r="CA284" t="s">
        <v>104</v>
      </c>
      <c r="CC284" t="s">
        <v>79</v>
      </c>
      <c r="CJ284" t="s">
        <v>105</v>
      </c>
      <c r="CL284" t="s">
        <v>106</v>
      </c>
      <c r="CM284" t="s">
        <v>874</v>
      </c>
      <c r="CO284" t="s">
        <v>133</v>
      </c>
    </row>
    <row r="285" spans="1:93" x14ac:dyDescent="0.2">
      <c r="A285">
        <v>1908</v>
      </c>
      <c r="B285">
        <v>11127249247</v>
      </c>
      <c r="C285" t="s">
        <v>12</v>
      </c>
      <c r="F285" t="s">
        <v>15</v>
      </c>
      <c r="J285" t="s">
        <v>612</v>
      </c>
      <c r="M285" t="s">
        <v>134</v>
      </c>
      <c r="P285" t="s">
        <v>94</v>
      </c>
      <c r="Q285" t="s">
        <v>96</v>
      </c>
      <c r="R285" t="s">
        <v>96</v>
      </c>
      <c r="S285" t="s">
        <v>96</v>
      </c>
      <c r="T285" t="s">
        <v>96</v>
      </c>
      <c r="U285" t="s">
        <v>96</v>
      </c>
      <c r="V285" t="s">
        <v>96</v>
      </c>
      <c r="W285" t="s">
        <v>96</v>
      </c>
      <c r="X285" t="s">
        <v>96</v>
      </c>
      <c r="Y285" t="s">
        <v>96</v>
      </c>
      <c r="Z285" t="s">
        <v>96</v>
      </c>
      <c r="AA285" t="s">
        <v>96</v>
      </c>
      <c r="AB285" t="s">
        <v>96</v>
      </c>
      <c r="AC285" t="s">
        <v>96</v>
      </c>
      <c r="AD285" t="s">
        <v>95</v>
      </c>
      <c r="AE285" t="s">
        <v>96</v>
      </c>
      <c r="AF285" t="s">
        <v>96</v>
      </c>
      <c r="AG285" t="s">
        <v>96</v>
      </c>
      <c r="AH285" t="s">
        <v>96</v>
      </c>
      <c r="AI285" t="s">
        <v>95</v>
      </c>
      <c r="AJ285" t="s">
        <v>875</v>
      </c>
      <c r="AK285" t="s">
        <v>876</v>
      </c>
      <c r="AM285" t="s">
        <v>43</v>
      </c>
      <c r="AN285" t="s">
        <v>44</v>
      </c>
      <c r="AO285" t="s">
        <v>45</v>
      </c>
      <c r="AQ285" t="s">
        <v>47</v>
      </c>
      <c r="AW285" t="s">
        <v>53</v>
      </c>
      <c r="BG285" t="s">
        <v>877</v>
      </c>
      <c r="BI285" t="s">
        <v>192</v>
      </c>
      <c r="BK285" t="s">
        <v>143</v>
      </c>
      <c r="BL285" t="s">
        <v>143</v>
      </c>
      <c r="BN285" t="s">
        <v>68</v>
      </c>
      <c r="BY285" t="s">
        <v>131</v>
      </c>
      <c r="CA285" t="s">
        <v>104</v>
      </c>
      <c r="CC285" t="s">
        <v>79</v>
      </c>
      <c r="CJ285" t="s">
        <v>105</v>
      </c>
      <c r="CL285" t="s">
        <v>106</v>
      </c>
      <c r="CM285" t="s">
        <v>878</v>
      </c>
      <c r="CO285" t="s">
        <v>108</v>
      </c>
    </row>
    <row r="286" spans="1:93" x14ac:dyDescent="0.2">
      <c r="A286">
        <v>1905</v>
      </c>
      <c r="B286">
        <v>11127232433</v>
      </c>
      <c r="C286" t="s">
        <v>12</v>
      </c>
      <c r="J286" t="s">
        <v>612</v>
      </c>
      <c r="M286" t="s">
        <v>109</v>
      </c>
      <c r="P286" t="s">
        <v>94</v>
      </c>
      <c r="Q286" t="s">
        <v>94</v>
      </c>
      <c r="R286" t="s">
        <v>188</v>
      </c>
      <c r="S286" t="s">
        <v>94</v>
      </c>
      <c r="T286" t="s">
        <v>94</v>
      </c>
      <c r="U286" t="s">
        <v>94</v>
      </c>
      <c r="V286" t="s">
        <v>95</v>
      </c>
      <c r="W286" t="s">
        <v>94</v>
      </c>
      <c r="X286" t="s">
        <v>95</v>
      </c>
      <c r="Y286" t="s">
        <v>94</v>
      </c>
      <c r="Z286" t="s">
        <v>94</v>
      </c>
      <c r="AA286" t="s">
        <v>94</v>
      </c>
      <c r="AB286" t="s">
        <v>188</v>
      </c>
      <c r="AC286" t="s">
        <v>94</v>
      </c>
      <c r="AD286" t="s">
        <v>94</v>
      </c>
      <c r="AE286" t="s">
        <v>94</v>
      </c>
      <c r="AF286" t="s">
        <v>188</v>
      </c>
      <c r="AG286" t="s">
        <v>95</v>
      </c>
      <c r="AH286" t="s">
        <v>94</v>
      </c>
      <c r="AI286" t="s">
        <v>188</v>
      </c>
      <c r="AJ286" t="s">
        <v>879</v>
      </c>
      <c r="AK286" t="s">
        <v>880</v>
      </c>
      <c r="AY286" t="s">
        <v>55</v>
      </c>
      <c r="BG286" t="s">
        <v>881</v>
      </c>
      <c r="BI286" t="s">
        <v>130</v>
      </c>
      <c r="BK286" t="s">
        <v>102</v>
      </c>
      <c r="BL286" t="s">
        <v>102</v>
      </c>
      <c r="BM286" t="s">
        <v>67</v>
      </c>
      <c r="BY286" t="s">
        <v>131</v>
      </c>
      <c r="CA286" t="s">
        <v>104</v>
      </c>
      <c r="CC286" t="s">
        <v>79</v>
      </c>
      <c r="CJ286" t="s">
        <v>105</v>
      </c>
      <c r="CL286" t="s">
        <v>106</v>
      </c>
      <c r="CM286" t="s">
        <v>632</v>
      </c>
      <c r="CO286" t="s">
        <v>108</v>
      </c>
    </row>
    <row r="287" spans="1:93" x14ac:dyDescent="0.2">
      <c r="A287">
        <v>1901</v>
      </c>
      <c r="B287">
        <v>11127205295</v>
      </c>
      <c r="C287" t="s">
        <v>12</v>
      </c>
      <c r="D287" t="s">
        <v>13</v>
      </c>
      <c r="F287" t="s">
        <v>15</v>
      </c>
      <c r="J287" t="s">
        <v>612</v>
      </c>
      <c r="M287" t="s">
        <v>109</v>
      </c>
      <c r="P287" t="s">
        <v>94</v>
      </c>
      <c r="Q287" t="s">
        <v>94</v>
      </c>
      <c r="R287" t="s">
        <v>94</v>
      </c>
      <c r="S287" t="s">
        <v>94</v>
      </c>
      <c r="T287" t="s">
        <v>94</v>
      </c>
      <c r="U287" t="s">
        <v>94</v>
      </c>
      <c r="V287" t="s">
        <v>96</v>
      </c>
      <c r="W287" t="s">
        <v>96</v>
      </c>
      <c r="X287" t="s">
        <v>94</v>
      </c>
      <c r="Y287" t="s">
        <v>96</v>
      </c>
      <c r="Z287" t="s">
        <v>96</v>
      </c>
      <c r="AA287" t="s">
        <v>94</v>
      </c>
      <c r="AB287" t="s">
        <v>96</v>
      </c>
      <c r="AC287" t="s">
        <v>96</v>
      </c>
      <c r="AD287" t="s">
        <v>95</v>
      </c>
      <c r="AE287" t="s">
        <v>96</v>
      </c>
      <c r="AF287" t="s">
        <v>96</v>
      </c>
      <c r="AG287" t="s">
        <v>95</v>
      </c>
      <c r="AH287" t="s">
        <v>96</v>
      </c>
      <c r="AI287" t="s">
        <v>95</v>
      </c>
      <c r="AJ287" t="s">
        <v>543</v>
      </c>
      <c r="AK287" t="s">
        <v>543</v>
      </c>
      <c r="AN287" t="s">
        <v>44</v>
      </c>
      <c r="AP287" t="s">
        <v>46</v>
      </c>
      <c r="AT287" t="s">
        <v>50</v>
      </c>
      <c r="AZ287" t="s">
        <v>56</v>
      </c>
      <c r="BG287" t="s">
        <v>882</v>
      </c>
      <c r="BI287" t="s">
        <v>113</v>
      </c>
      <c r="BK287" t="s">
        <v>102</v>
      </c>
      <c r="BL287" t="s">
        <v>120</v>
      </c>
      <c r="BM287" t="s">
        <v>67</v>
      </c>
      <c r="BN287" t="s">
        <v>68</v>
      </c>
      <c r="BO287" t="s">
        <v>69</v>
      </c>
      <c r="BY287" t="s">
        <v>126</v>
      </c>
      <c r="CA287" t="s">
        <v>104</v>
      </c>
      <c r="CC287" t="s">
        <v>79</v>
      </c>
      <c r="CJ287" t="s">
        <v>171</v>
      </c>
      <c r="CL287" t="s">
        <v>106</v>
      </c>
      <c r="CM287" t="s">
        <v>337</v>
      </c>
      <c r="CO287" t="s">
        <v>133</v>
      </c>
    </row>
    <row r="288" spans="1:93" x14ac:dyDescent="0.2">
      <c r="A288">
        <v>1893</v>
      </c>
      <c r="B288">
        <v>11127186611</v>
      </c>
      <c r="C288" t="s">
        <v>12</v>
      </c>
      <c r="F288" t="s">
        <v>15</v>
      </c>
      <c r="J288" t="s">
        <v>612</v>
      </c>
      <c r="M288" t="s">
        <v>134</v>
      </c>
      <c r="P288" t="s">
        <v>94</v>
      </c>
      <c r="Q288" t="s">
        <v>94</v>
      </c>
      <c r="R288" t="s">
        <v>96</v>
      </c>
      <c r="S288" t="s">
        <v>94</v>
      </c>
      <c r="T288" t="s">
        <v>94</v>
      </c>
      <c r="U288" t="s">
        <v>95</v>
      </c>
      <c r="V288" t="s">
        <v>94</v>
      </c>
      <c r="W288" t="s">
        <v>94</v>
      </c>
      <c r="X288" t="s">
        <v>96</v>
      </c>
      <c r="Y288" t="s">
        <v>96</v>
      </c>
      <c r="Z288" t="s">
        <v>94</v>
      </c>
      <c r="AA288" t="s">
        <v>94</v>
      </c>
      <c r="AB288" t="s">
        <v>95</v>
      </c>
      <c r="AC288" t="s">
        <v>95</v>
      </c>
      <c r="AD288" t="s">
        <v>94</v>
      </c>
      <c r="AE288" t="s">
        <v>96</v>
      </c>
      <c r="AF288" t="s">
        <v>96</v>
      </c>
      <c r="AG288" t="s">
        <v>95</v>
      </c>
      <c r="AH288" t="s">
        <v>95</v>
      </c>
      <c r="AI288" t="s">
        <v>95</v>
      </c>
      <c r="AJ288" t="s">
        <v>883</v>
      </c>
      <c r="AK288" t="s">
        <v>884</v>
      </c>
      <c r="AM288" t="s">
        <v>43</v>
      </c>
      <c r="AO288" t="s">
        <v>45</v>
      </c>
      <c r="AP288" t="s">
        <v>46</v>
      </c>
      <c r="AT288" t="s">
        <v>50</v>
      </c>
      <c r="BE288" t="s">
        <v>61</v>
      </c>
      <c r="BG288" t="s">
        <v>885</v>
      </c>
      <c r="BI288" t="s">
        <v>192</v>
      </c>
      <c r="BK288" t="s">
        <v>102</v>
      </c>
      <c r="BL288" t="s">
        <v>143</v>
      </c>
      <c r="BN288" t="s">
        <v>68</v>
      </c>
      <c r="BP288" t="s">
        <v>70</v>
      </c>
      <c r="BQ288" t="s">
        <v>71</v>
      </c>
      <c r="BY288" t="s">
        <v>114</v>
      </c>
      <c r="CA288" t="s">
        <v>104</v>
      </c>
      <c r="CC288" t="s">
        <v>79</v>
      </c>
      <c r="CJ288" t="s">
        <v>105</v>
      </c>
      <c r="CL288" t="s">
        <v>172</v>
      </c>
      <c r="CM288" t="s">
        <v>152</v>
      </c>
      <c r="CO288" t="s">
        <v>108</v>
      </c>
    </row>
    <row r="289" spans="1:93" x14ac:dyDescent="0.2">
      <c r="A289">
        <v>1876</v>
      </c>
      <c r="B289">
        <v>11127089938</v>
      </c>
      <c r="C289" t="s">
        <v>12</v>
      </c>
      <c r="F289" t="s">
        <v>15</v>
      </c>
      <c r="J289" t="s">
        <v>612</v>
      </c>
      <c r="M289" t="s">
        <v>109</v>
      </c>
      <c r="P289" t="s">
        <v>94</v>
      </c>
      <c r="Q289" t="s">
        <v>94</v>
      </c>
      <c r="R289" t="s">
        <v>94</v>
      </c>
      <c r="S289" t="s">
        <v>96</v>
      </c>
      <c r="T289" t="s">
        <v>96</v>
      </c>
      <c r="U289" t="s">
        <v>94</v>
      </c>
      <c r="V289" t="s">
        <v>94</v>
      </c>
      <c r="W289" t="s">
        <v>94</v>
      </c>
      <c r="X289" t="s">
        <v>96</v>
      </c>
      <c r="Y289" t="s">
        <v>94</v>
      </c>
      <c r="Z289" t="s">
        <v>96</v>
      </c>
      <c r="AA289" t="s">
        <v>94</v>
      </c>
      <c r="AB289" t="s">
        <v>96</v>
      </c>
      <c r="AC289" t="s">
        <v>94</v>
      </c>
      <c r="AD289" t="s">
        <v>96</v>
      </c>
      <c r="AE289" t="s">
        <v>96</v>
      </c>
      <c r="AF289" t="s">
        <v>94</v>
      </c>
      <c r="AG289" t="s">
        <v>96</v>
      </c>
      <c r="AH289" t="s">
        <v>94</v>
      </c>
      <c r="AI289" t="s">
        <v>96</v>
      </c>
      <c r="AJ289" t="s">
        <v>886</v>
      </c>
      <c r="AK289" t="s">
        <v>887</v>
      </c>
      <c r="AP289" t="s">
        <v>46</v>
      </c>
      <c r="AY289" t="s">
        <v>55</v>
      </c>
      <c r="BG289" t="s">
        <v>888</v>
      </c>
      <c r="BI289" t="s">
        <v>113</v>
      </c>
      <c r="BK289" t="s">
        <v>102</v>
      </c>
      <c r="BL289" t="s">
        <v>143</v>
      </c>
      <c r="BM289" t="s">
        <v>67</v>
      </c>
      <c r="BY289" t="s">
        <v>114</v>
      </c>
      <c r="CA289" t="s">
        <v>104</v>
      </c>
      <c r="CC289" t="s">
        <v>79</v>
      </c>
      <c r="CJ289" t="s">
        <v>105</v>
      </c>
      <c r="CL289" t="s">
        <v>106</v>
      </c>
      <c r="CM289" t="s">
        <v>152</v>
      </c>
      <c r="CO289" t="s">
        <v>108</v>
      </c>
    </row>
    <row r="290" spans="1:93" x14ac:dyDescent="0.2">
      <c r="A290">
        <v>1871</v>
      </c>
      <c r="B290">
        <v>11127043576</v>
      </c>
      <c r="C290" t="s">
        <v>12</v>
      </c>
      <c r="D290" t="s">
        <v>13</v>
      </c>
      <c r="J290" t="s">
        <v>612</v>
      </c>
      <c r="M290" t="s">
        <v>109</v>
      </c>
      <c r="P290" t="s">
        <v>94</v>
      </c>
      <c r="Q290" t="s">
        <v>96</v>
      </c>
      <c r="R290" t="s">
        <v>95</v>
      </c>
      <c r="S290" t="s">
        <v>96</v>
      </c>
      <c r="T290" t="s">
        <v>94</v>
      </c>
      <c r="U290" t="s">
        <v>96</v>
      </c>
      <c r="V290" t="s">
        <v>94</v>
      </c>
      <c r="W290" t="s">
        <v>96</v>
      </c>
      <c r="X290" t="s">
        <v>95</v>
      </c>
      <c r="Y290" t="s">
        <v>95</v>
      </c>
      <c r="Z290" t="s">
        <v>96</v>
      </c>
      <c r="AA290" t="s">
        <v>96</v>
      </c>
      <c r="AB290" t="s">
        <v>94</v>
      </c>
      <c r="AC290" t="s">
        <v>97</v>
      </c>
      <c r="AD290" t="s">
        <v>96</v>
      </c>
      <c r="AE290" t="s">
        <v>96</v>
      </c>
      <c r="AF290" t="s">
        <v>95</v>
      </c>
      <c r="AG290" t="s">
        <v>95</v>
      </c>
      <c r="AH290" t="s">
        <v>96</v>
      </c>
      <c r="AI290" t="s">
        <v>97</v>
      </c>
      <c r="AM290" t="s">
        <v>43</v>
      </c>
      <c r="AN290" t="s">
        <v>44</v>
      </c>
      <c r="AO290" t="s">
        <v>45</v>
      </c>
      <c r="AR290" t="s">
        <v>48</v>
      </c>
      <c r="BA290" t="s">
        <v>57</v>
      </c>
      <c r="BI290" t="s">
        <v>192</v>
      </c>
      <c r="BK290" t="s">
        <v>102</v>
      </c>
      <c r="BL290" t="s">
        <v>102</v>
      </c>
      <c r="BM290" t="s">
        <v>67</v>
      </c>
      <c r="BN290" t="s">
        <v>68</v>
      </c>
      <c r="BP290" t="s">
        <v>70</v>
      </c>
      <c r="BQ290" t="s">
        <v>71</v>
      </c>
      <c r="BY290" t="s">
        <v>114</v>
      </c>
      <c r="CA290" t="s">
        <v>104</v>
      </c>
      <c r="CC290" t="s">
        <v>79</v>
      </c>
      <c r="CJ290" t="s">
        <v>105</v>
      </c>
      <c r="CL290" t="s">
        <v>132</v>
      </c>
      <c r="CO290" t="s">
        <v>108</v>
      </c>
    </row>
    <row r="291" spans="1:93" x14ac:dyDescent="0.2">
      <c r="A291">
        <v>1867</v>
      </c>
      <c r="B291">
        <v>11127017291</v>
      </c>
      <c r="C291" t="s">
        <v>12</v>
      </c>
      <c r="D291" t="s">
        <v>13</v>
      </c>
      <c r="E291" t="s">
        <v>14</v>
      </c>
      <c r="F291" t="s">
        <v>15</v>
      </c>
      <c r="J291" t="s">
        <v>612</v>
      </c>
      <c r="M291" t="s">
        <v>134</v>
      </c>
      <c r="P291" t="s">
        <v>94</v>
      </c>
      <c r="Q291" t="s">
        <v>94</v>
      </c>
      <c r="R291" t="s">
        <v>94</v>
      </c>
      <c r="S291" t="s">
        <v>96</v>
      </c>
      <c r="T291" t="s">
        <v>94</v>
      </c>
      <c r="U291" t="s">
        <v>94</v>
      </c>
      <c r="V291" t="s">
        <v>94</v>
      </c>
      <c r="W291" t="s">
        <v>94</v>
      </c>
      <c r="X291" t="s">
        <v>94</v>
      </c>
      <c r="Y291" t="s">
        <v>94</v>
      </c>
      <c r="Z291" t="s">
        <v>97</v>
      </c>
      <c r="AA291" t="s">
        <v>94</v>
      </c>
      <c r="AB291" t="s">
        <v>96</v>
      </c>
      <c r="AC291" t="s">
        <v>94</v>
      </c>
      <c r="AD291" t="s">
        <v>94</v>
      </c>
      <c r="AE291" t="s">
        <v>94</v>
      </c>
      <c r="AF291" t="s">
        <v>95</v>
      </c>
      <c r="AG291" t="s">
        <v>95</v>
      </c>
      <c r="AH291" t="s">
        <v>94</v>
      </c>
      <c r="AI291" t="s">
        <v>94</v>
      </c>
      <c r="AJ291" t="s">
        <v>889</v>
      </c>
      <c r="AK291" t="s">
        <v>890</v>
      </c>
      <c r="AO291" t="s">
        <v>45</v>
      </c>
      <c r="AP291" t="s">
        <v>46</v>
      </c>
      <c r="AR291" t="s">
        <v>48</v>
      </c>
      <c r="AX291" t="s">
        <v>54</v>
      </c>
      <c r="BG291" t="s">
        <v>891</v>
      </c>
      <c r="BI291" t="s">
        <v>101</v>
      </c>
      <c r="BK291" t="s">
        <v>120</v>
      </c>
      <c r="BL291" t="s">
        <v>151</v>
      </c>
      <c r="BM291" t="s">
        <v>67</v>
      </c>
      <c r="BQ291" t="s">
        <v>71</v>
      </c>
      <c r="BY291" t="s">
        <v>135</v>
      </c>
      <c r="CA291" t="s">
        <v>83</v>
      </c>
      <c r="CC291" t="s">
        <v>79</v>
      </c>
      <c r="CJ291" t="s">
        <v>127</v>
      </c>
      <c r="CL291" t="s">
        <v>132</v>
      </c>
      <c r="CM291" t="s">
        <v>892</v>
      </c>
      <c r="CO291" t="s">
        <v>133</v>
      </c>
    </row>
    <row r="292" spans="1:93" x14ac:dyDescent="0.2">
      <c r="A292">
        <v>1862</v>
      </c>
      <c r="B292">
        <v>11127005874</v>
      </c>
      <c r="C292" t="s">
        <v>12</v>
      </c>
      <c r="J292" t="s">
        <v>612</v>
      </c>
      <c r="M292" t="s">
        <v>148</v>
      </c>
      <c r="P292" t="s">
        <v>94</v>
      </c>
      <c r="Q292" t="s">
        <v>94</v>
      </c>
      <c r="R292" t="s">
        <v>94</v>
      </c>
      <c r="S292" t="s">
        <v>94</v>
      </c>
      <c r="T292" t="s">
        <v>94</v>
      </c>
      <c r="U292" t="s">
        <v>94</v>
      </c>
      <c r="V292" t="s">
        <v>94</v>
      </c>
      <c r="W292" t="s">
        <v>96</v>
      </c>
      <c r="X292" t="s">
        <v>96</v>
      </c>
      <c r="Y292" t="s">
        <v>94</v>
      </c>
      <c r="Z292" t="s">
        <v>96</v>
      </c>
      <c r="AA292" t="s">
        <v>94</v>
      </c>
      <c r="AB292" t="s">
        <v>96</v>
      </c>
      <c r="AC292" t="s">
        <v>94</v>
      </c>
      <c r="AD292" t="s">
        <v>96</v>
      </c>
      <c r="AE292" t="s">
        <v>96</v>
      </c>
      <c r="AF292" t="s">
        <v>94</v>
      </c>
      <c r="AG292" t="s">
        <v>96</v>
      </c>
      <c r="AH292" t="s">
        <v>95</v>
      </c>
      <c r="AI292" t="s">
        <v>94</v>
      </c>
      <c r="AJ292" t="s">
        <v>893</v>
      </c>
      <c r="AK292" t="s">
        <v>894</v>
      </c>
      <c r="AN292" t="s">
        <v>44</v>
      </c>
      <c r="AP292" t="s">
        <v>46</v>
      </c>
      <c r="AT292" t="s">
        <v>50</v>
      </c>
      <c r="AW292" t="s">
        <v>53</v>
      </c>
      <c r="AZ292" t="s">
        <v>56</v>
      </c>
      <c r="BG292" t="s">
        <v>895</v>
      </c>
      <c r="BI292" t="s">
        <v>101</v>
      </c>
      <c r="BK292" t="s">
        <v>120</v>
      </c>
      <c r="BL292" t="s">
        <v>120</v>
      </c>
      <c r="BM292" t="s">
        <v>67</v>
      </c>
      <c r="BO292" t="s">
        <v>69</v>
      </c>
      <c r="BR292" t="s">
        <v>72</v>
      </c>
      <c r="BU292" t="s">
        <v>75</v>
      </c>
      <c r="BY292" t="s">
        <v>103</v>
      </c>
      <c r="CA292" t="s">
        <v>104</v>
      </c>
      <c r="CC292" t="s">
        <v>79</v>
      </c>
      <c r="CJ292" t="s">
        <v>105</v>
      </c>
      <c r="CL292" t="s">
        <v>106</v>
      </c>
      <c r="CO292" t="s">
        <v>108</v>
      </c>
    </row>
    <row r="293" spans="1:93" x14ac:dyDescent="0.2">
      <c r="A293">
        <v>1859</v>
      </c>
      <c r="B293">
        <v>11126983301</v>
      </c>
      <c r="C293" t="s">
        <v>12</v>
      </c>
      <c r="D293" t="s">
        <v>13</v>
      </c>
      <c r="J293" t="s">
        <v>612</v>
      </c>
      <c r="M293" t="s">
        <v>93</v>
      </c>
      <c r="P293" t="s">
        <v>94</v>
      </c>
      <c r="Q293" t="s">
        <v>94</v>
      </c>
      <c r="R293" t="s">
        <v>94</v>
      </c>
      <c r="S293" t="s">
        <v>94</v>
      </c>
      <c r="T293" t="s">
        <v>94</v>
      </c>
      <c r="U293" t="s">
        <v>94</v>
      </c>
      <c r="V293" t="s">
        <v>94</v>
      </c>
      <c r="W293" t="s">
        <v>96</v>
      </c>
      <c r="X293" t="s">
        <v>94</v>
      </c>
      <c r="Y293" t="s">
        <v>94</v>
      </c>
      <c r="Z293" t="s">
        <v>94</v>
      </c>
      <c r="AA293" t="s">
        <v>94</v>
      </c>
      <c r="AB293" t="s">
        <v>94</v>
      </c>
      <c r="AC293" t="s">
        <v>96</v>
      </c>
      <c r="AD293" t="s">
        <v>96</v>
      </c>
      <c r="AE293" t="s">
        <v>96</v>
      </c>
      <c r="AF293" t="s">
        <v>96</v>
      </c>
      <c r="AG293" t="s">
        <v>94</v>
      </c>
      <c r="AH293" t="s">
        <v>96</v>
      </c>
      <c r="AI293" t="s">
        <v>95</v>
      </c>
      <c r="AJ293" t="s">
        <v>896</v>
      </c>
      <c r="AK293" t="s">
        <v>897</v>
      </c>
      <c r="AN293" t="s">
        <v>44</v>
      </c>
      <c r="BG293" t="s">
        <v>898</v>
      </c>
      <c r="BI293" t="s">
        <v>113</v>
      </c>
      <c r="BK293" t="s">
        <v>120</v>
      </c>
      <c r="BL293" t="s">
        <v>120</v>
      </c>
      <c r="BM293" t="s">
        <v>67</v>
      </c>
      <c r="BO293" t="s">
        <v>69</v>
      </c>
      <c r="BP293" t="s">
        <v>70</v>
      </c>
      <c r="BQ293" t="s">
        <v>71</v>
      </c>
      <c r="BS293" t="s">
        <v>73</v>
      </c>
      <c r="BY293" t="s">
        <v>135</v>
      </c>
      <c r="CA293" t="s">
        <v>104</v>
      </c>
      <c r="CC293" t="s">
        <v>79</v>
      </c>
      <c r="CJ293" t="s">
        <v>171</v>
      </c>
      <c r="CL293" t="s">
        <v>106</v>
      </c>
      <c r="CM293" t="s">
        <v>899</v>
      </c>
      <c r="CO293" t="s">
        <v>133</v>
      </c>
    </row>
    <row r="294" spans="1:93" x14ac:dyDescent="0.2">
      <c r="A294">
        <v>1858</v>
      </c>
      <c r="B294">
        <v>11126978937</v>
      </c>
      <c r="C294" t="s">
        <v>12</v>
      </c>
      <c r="D294" t="s">
        <v>13</v>
      </c>
      <c r="J294" t="s">
        <v>612</v>
      </c>
      <c r="M294" t="s">
        <v>134</v>
      </c>
      <c r="P294" t="s">
        <v>94</v>
      </c>
      <c r="Q294" t="s">
        <v>94</v>
      </c>
      <c r="R294" t="s">
        <v>94</v>
      </c>
      <c r="S294" t="s">
        <v>94</v>
      </c>
      <c r="T294" t="s">
        <v>96</v>
      </c>
      <c r="U294" t="s">
        <v>94</v>
      </c>
      <c r="V294" t="s">
        <v>94</v>
      </c>
      <c r="W294" t="s">
        <v>96</v>
      </c>
      <c r="X294" t="s">
        <v>96</v>
      </c>
      <c r="Y294" t="s">
        <v>94</v>
      </c>
      <c r="Z294" t="s">
        <v>96</v>
      </c>
      <c r="AA294" t="s">
        <v>94</v>
      </c>
      <c r="AB294" t="s">
        <v>96</v>
      </c>
      <c r="AC294" t="s">
        <v>95</v>
      </c>
      <c r="AD294" t="s">
        <v>94</v>
      </c>
      <c r="AE294" t="s">
        <v>95</v>
      </c>
      <c r="AF294" t="s">
        <v>94</v>
      </c>
      <c r="AG294" t="s">
        <v>96</v>
      </c>
      <c r="AH294" t="s">
        <v>96</v>
      </c>
      <c r="AI294" t="s">
        <v>188</v>
      </c>
      <c r="AJ294" t="s">
        <v>900</v>
      </c>
      <c r="AK294" t="s">
        <v>275</v>
      </c>
      <c r="AO294" t="s">
        <v>45</v>
      </c>
      <c r="AP294" t="s">
        <v>46</v>
      </c>
      <c r="AQ294" t="s">
        <v>47</v>
      </c>
      <c r="AR294" t="s">
        <v>48</v>
      </c>
      <c r="AV294" t="s">
        <v>52</v>
      </c>
      <c r="BG294" t="s">
        <v>250</v>
      </c>
      <c r="BI294" t="s">
        <v>130</v>
      </c>
      <c r="BK294" t="s">
        <v>102</v>
      </c>
      <c r="BL294" t="s">
        <v>120</v>
      </c>
      <c r="BM294" t="s">
        <v>67</v>
      </c>
      <c r="BO294" t="s">
        <v>69</v>
      </c>
      <c r="BY294" t="s">
        <v>131</v>
      </c>
      <c r="CA294" t="s">
        <v>104</v>
      </c>
      <c r="CC294" t="s">
        <v>79</v>
      </c>
      <c r="CJ294" t="s">
        <v>105</v>
      </c>
      <c r="CL294" t="s">
        <v>132</v>
      </c>
      <c r="CM294" t="s">
        <v>531</v>
      </c>
      <c r="CO294" t="s">
        <v>108</v>
      </c>
    </row>
    <row r="295" spans="1:93" x14ac:dyDescent="0.2">
      <c r="A295">
        <v>1852</v>
      </c>
      <c r="B295">
        <v>11126935521</v>
      </c>
      <c r="C295" t="s">
        <v>12</v>
      </c>
      <c r="D295" t="s">
        <v>13</v>
      </c>
      <c r="F295" t="s">
        <v>15</v>
      </c>
      <c r="J295" t="s">
        <v>612</v>
      </c>
      <c r="M295" t="s">
        <v>118</v>
      </c>
      <c r="P295" t="s">
        <v>94</v>
      </c>
      <c r="Q295" t="s">
        <v>94</v>
      </c>
      <c r="R295" t="s">
        <v>94</v>
      </c>
      <c r="S295" t="s">
        <v>94</v>
      </c>
      <c r="T295" t="s">
        <v>94</v>
      </c>
      <c r="U295" t="s">
        <v>94</v>
      </c>
      <c r="V295" t="s">
        <v>94</v>
      </c>
      <c r="W295" t="s">
        <v>96</v>
      </c>
      <c r="X295" t="s">
        <v>94</v>
      </c>
      <c r="Y295" t="s">
        <v>94</v>
      </c>
      <c r="Z295" t="s">
        <v>94</v>
      </c>
      <c r="AA295" t="s">
        <v>94</v>
      </c>
      <c r="AB295" t="s">
        <v>94</v>
      </c>
      <c r="AC295" t="s">
        <v>96</v>
      </c>
      <c r="AD295" t="s">
        <v>95</v>
      </c>
      <c r="AE295" t="s">
        <v>94</v>
      </c>
      <c r="AF295" t="s">
        <v>94</v>
      </c>
      <c r="AG295" t="s">
        <v>94</v>
      </c>
      <c r="AH295" t="s">
        <v>95</v>
      </c>
      <c r="AI295" t="s">
        <v>95</v>
      </c>
      <c r="AN295" t="s">
        <v>44</v>
      </c>
      <c r="AQ295" t="s">
        <v>47</v>
      </c>
      <c r="AU295" t="s">
        <v>51</v>
      </c>
      <c r="AZ295" t="s">
        <v>56</v>
      </c>
      <c r="BI295" t="s">
        <v>101</v>
      </c>
      <c r="BK295" t="s">
        <v>120</v>
      </c>
      <c r="BL295" t="s">
        <v>120</v>
      </c>
      <c r="BM295" t="s">
        <v>67</v>
      </c>
      <c r="BN295" t="s">
        <v>68</v>
      </c>
      <c r="BO295" t="s">
        <v>69</v>
      </c>
      <c r="BR295" t="s">
        <v>72</v>
      </c>
      <c r="BY295" t="s">
        <v>126</v>
      </c>
      <c r="CA295" t="s">
        <v>115</v>
      </c>
      <c r="CC295" t="s">
        <v>79</v>
      </c>
      <c r="CJ295" t="s">
        <v>105</v>
      </c>
      <c r="CL295" t="s">
        <v>106</v>
      </c>
      <c r="CM295" t="s">
        <v>805</v>
      </c>
      <c r="CO295" t="s">
        <v>133</v>
      </c>
    </row>
    <row r="296" spans="1:93" x14ac:dyDescent="0.2">
      <c r="A296">
        <v>1831</v>
      </c>
      <c r="B296">
        <v>11126814950</v>
      </c>
      <c r="C296" t="s">
        <v>12</v>
      </c>
      <c r="D296" t="s">
        <v>13</v>
      </c>
      <c r="F296" t="s">
        <v>15</v>
      </c>
      <c r="J296" t="s">
        <v>612</v>
      </c>
      <c r="M296" t="s">
        <v>118</v>
      </c>
      <c r="P296" t="s">
        <v>94</v>
      </c>
      <c r="Q296" t="s">
        <v>96</v>
      </c>
      <c r="R296" t="s">
        <v>94</v>
      </c>
      <c r="S296" t="s">
        <v>96</v>
      </c>
      <c r="T296" t="s">
        <v>96</v>
      </c>
      <c r="U296" t="s">
        <v>96</v>
      </c>
      <c r="V296" t="s">
        <v>94</v>
      </c>
      <c r="W296" t="s">
        <v>95</v>
      </c>
      <c r="X296" t="s">
        <v>96</v>
      </c>
      <c r="Y296" t="s">
        <v>96</v>
      </c>
      <c r="Z296" t="s">
        <v>96</v>
      </c>
      <c r="AA296" t="s">
        <v>96</v>
      </c>
      <c r="AB296" t="s">
        <v>94</v>
      </c>
      <c r="AC296" t="s">
        <v>96</v>
      </c>
      <c r="AD296" t="s">
        <v>96</v>
      </c>
      <c r="AE296" t="s">
        <v>95</v>
      </c>
      <c r="AF296" t="s">
        <v>96</v>
      </c>
      <c r="AG296" t="s">
        <v>95</v>
      </c>
      <c r="AH296" t="s">
        <v>95</v>
      </c>
      <c r="AI296" t="s">
        <v>95</v>
      </c>
      <c r="AM296" t="s">
        <v>43</v>
      </c>
      <c r="AN296" t="s">
        <v>44</v>
      </c>
      <c r="AQ296" t="s">
        <v>47</v>
      </c>
      <c r="AV296" t="s">
        <v>52</v>
      </c>
      <c r="BF296" t="s">
        <v>62</v>
      </c>
      <c r="BI296" t="s">
        <v>192</v>
      </c>
      <c r="BK296" t="s">
        <v>102</v>
      </c>
      <c r="BL296" t="s">
        <v>102</v>
      </c>
      <c r="BM296" t="s">
        <v>67</v>
      </c>
      <c r="BO296" t="s">
        <v>69</v>
      </c>
      <c r="BY296" t="s">
        <v>131</v>
      </c>
      <c r="CA296" t="s">
        <v>104</v>
      </c>
      <c r="CC296" t="s">
        <v>79</v>
      </c>
      <c r="CJ296" t="s">
        <v>116</v>
      </c>
      <c r="CL296" t="s">
        <v>132</v>
      </c>
      <c r="CM296" t="s">
        <v>901</v>
      </c>
      <c r="CO296" t="s">
        <v>108</v>
      </c>
    </row>
    <row r="297" spans="1:93" x14ac:dyDescent="0.2">
      <c r="A297">
        <v>1816</v>
      </c>
      <c r="B297">
        <v>11126789068</v>
      </c>
      <c r="C297" t="s">
        <v>12</v>
      </c>
      <c r="D297" t="s">
        <v>13</v>
      </c>
      <c r="F297" t="s">
        <v>15</v>
      </c>
      <c r="J297" t="s">
        <v>612</v>
      </c>
      <c r="M297" t="s">
        <v>148</v>
      </c>
      <c r="P297" t="s">
        <v>94</v>
      </c>
      <c r="Q297" t="s">
        <v>96</v>
      </c>
      <c r="R297" t="s">
        <v>94</v>
      </c>
      <c r="S297" t="s">
        <v>97</v>
      </c>
      <c r="T297" t="s">
        <v>96</v>
      </c>
      <c r="U297" t="s">
        <v>94</v>
      </c>
      <c r="V297" t="s">
        <v>96</v>
      </c>
      <c r="W297" t="s">
        <v>95</v>
      </c>
      <c r="X297" t="s">
        <v>95</v>
      </c>
      <c r="Y297" t="s">
        <v>96</v>
      </c>
      <c r="Z297" t="s">
        <v>96</v>
      </c>
      <c r="AA297" t="s">
        <v>96</v>
      </c>
      <c r="AB297" t="s">
        <v>96</v>
      </c>
      <c r="AC297" t="s">
        <v>95</v>
      </c>
      <c r="AD297" t="s">
        <v>96</v>
      </c>
      <c r="AE297" t="s">
        <v>95</v>
      </c>
      <c r="AF297" t="s">
        <v>96</v>
      </c>
      <c r="AG297" t="s">
        <v>94</v>
      </c>
      <c r="AH297" t="s">
        <v>96</v>
      </c>
      <c r="AI297" t="s">
        <v>95</v>
      </c>
      <c r="AO297" t="s">
        <v>45</v>
      </c>
      <c r="AP297" t="s">
        <v>46</v>
      </c>
      <c r="BA297" t="s">
        <v>57</v>
      </c>
      <c r="BI297" t="s">
        <v>113</v>
      </c>
      <c r="BK297" t="s">
        <v>102</v>
      </c>
      <c r="BL297" t="s">
        <v>102</v>
      </c>
      <c r="BM297" t="s">
        <v>67</v>
      </c>
      <c r="BO297" t="s">
        <v>69</v>
      </c>
      <c r="BQ297" t="s">
        <v>71</v>
      </c>
      <c r="BT297" t="s">
        <v>74</v>
      </c>
      <c r="BY297" t="s">
        <v>121</v>
      </c>
      <c r="CA297" t="s">
        <v>104</v>
      </c>
      <c r="CG297" t="s">
        <v>83</v>
      </c>
      <c r="CJ297" t="s">
        <v>127</v>
      </c>
      <c r="CL297" t="s">
        <v>172</v>
      </c>
      <c r="CO297" t="s">
        <v>133</v>
      </c>
    </row>
    <row r="298" spans="1:93" x14ac:dyDescent="0.2">
      <c r="A298">
        <v>1810</v>
      </c>
      <c r="B298">
        <v>11126707064</v>
      </c>
      <c r="C298" t="s">
        <v>12</v>
      </c>
      <c r="F298" t="s">
        <v>15</v>
      </c>
      <c r="J298" t="s">
        <v>612</v>
      </c>
      <c r="M298" t="s">
        <v>118</v>
      </c>
      <c r="P298" t="s">
        <v>94</v>
      </c>
      <c r="Q298" t="s">
        <v>97</v>
      </c>
      <c r="R298" t="s">
        <v>94</v>
      </c>
      <c r="S298" t="s">
        <v>97</v>
      </c>
      <c r="T298" t="s">
        <v>97</v>
      </c>
      <c r="U298" t="s">
        <v>94</v>
      </c>
      <c r="V298" t="s">
        <v>96</v>
      </c>
      <c r="W298" t="s">
        <v>97</v>
      </c>
      <c r="X298" t="s">
        <v>95</v>
      </c>
      <c r="Y298" t="s">
        <v>97</v>
      </c>
      <c r="Z298" t="s">
        <v>94</v>
      </c>
      <c r="AA298" t="s">
        <v>97</v>
      </c>
      <c r="AB298" t="s">
        <v>97</v>
      </c>
      <c r="AC298" t="s">
        <v>95</v>
      </c>
      <c r="AD298" t="s">
        <v>95</v>
      </c>
      <c r="AE298" t="s">
        <v>95</v>
      </c>
      <c r="AF298" t="s">
        <v>95</v>
      </c>
      <c r="AG298" t="s">
        <v>95</v>
      </c>
      <c r="AH298" t="s">
        <v>95</v>
      </c>
      <c r="AI298" t="s">
        <v>95</v>
      </c>
      <c r="AJ298" t="s">
        <v>902</v>
      </c>
      <c r="AK298" t="s">
        <v>903</v>
      </c>
      <c r="AN298" t="s">
        <v>44</v>
      </c>
      <c r="AO298" t="s">
        <v>45</v>
      </c>
      <c r="AP298" t="s">
        <v>46</v>
      </c>
      <c r="AT298" t="s">
        <v>50</v>
      </c>
      <c r="AY298" t="s">
        <v>55</v>
      </c>
      <c r="BG298" t="s">
        <v>904</v>
      </c>
      <c r="BI298" t="s">
        <v>113</v>
      </c>
      <c r="BK298" t="s">
        <v>120</v>
      </c>
      <c r="BL298" t="s">
        <v>120</v>
      </c>
      <c r="BM298" t="s">
        <v>67</v>
      </c>
      <c r="BV298" t="s">
        <v>166</v>
      </c>
      <c r="BY298" t="s">
        <v>131</v>
      </c>
      <c r="CA298" t="s">
        <v>104</v>
      </c>
      <c r="CC298" t="s">
        <v>79</v>
      </c>
      <c r="CJ298" t="s">
        <v>105</v>
      </c>
      <c r="CL298" t="s">
        <v>106</v>
      </c>
      <c r="CM298" t="s">
        <v>905</v>
      </c>
      <c r="CO298" t="s">
        <v>108</v>
      </c>
    </row>
    <row r="299" spans="1:93" x14ac:dyDescent="0.2">
      <c r="A299">
        <v>1805</v>
      </c>
      <c r="B299">
        <v>11126659489</v>
      </c>
      <c r="C299" t="s">
        <v>12</v>
      </c>
      <c r="D299" t="s">
        <v>13</v>
      </c>
      <c r="F299" t="s">
        <v>15</v>
      </c>
      <c r="J299" t="s">
        <v>612</v>
      </c>
      <c r="M299" t="s">
        <v>118</v>
      </c>
      <c r="P299" t="s">
        <v>94</v>
      </c>
      <c r="Q299" t="s">
        <v>94</v>
      </c>
      <c r="R299" t="s">
        <v>94</v>
      </c>
      <c r="S299" t="s">
        <v>94</v>
      </c>
      <c r="T299" t="s">
        <v>94</v>
      </c>
      <c r="U299" t="s">
        <v>94</v>
      </c>
      <c r="V299" t="s">
        <v>94</v>
      </c>
      <c r="W299" t="s">
        <v>94</v>
      </c>
      <c r="X299" t="s">
        <v>94</v>
      </c>
      <c r="Y299" t="s">
        <v>94</v>
      </c>
      <c r="Z299" t="s">
        <v>94</v>
      </c>
      <c r="AA299" t="s">
        <v>94</v>
      </c>
      <c r="AB299" t="s">
        <v>94</v>
      </c>
      <c r="AC299" t="s">
        <v>96</v>
      </c>
      <c r="AD299" t="s">
        <v>94</v>
      </c>
      <c r="AE299" t="s">
        <v>96</v>
      </c>
      <c r="AF299" t="s">
        <v>96</v>
      </c>
      <c r="AG299" t="s">
        <v>96</v>
      </c>
      <c r="AH299" t="s">
        <v>96</v>
      </c>
      <c r="AI299" t="s">
        <v>95</v>
      </c>
      <c r="AJ299" t="s">
        <v>906</v>
      </c>
      <c r="AK299" t="s">
        <v>907</v>
      </c>
      <c r="AM299" t="s">
        <v>43</v>
      </c>
      <c r="AP299" t="s">
        <v>46</v>
      </c>
      <c r="BA299" t="s">
        <v>57</v>
      </c>
      <c r="BE299" t="s">
        <v>61</v>
      </c>
      <c r="BI299" t="s">
        <v>130</v>
      </c>
      <c r="BK299" t="s">
        <v>102</v>
      </c>
      <c r="BL299" t="s">
        <v>102</v>
      </c>
      <c r="BM299" t="s">
        <v>67</v>
      </c>
      <c r="BN299" t="s">
        <v>68</v>
      </c>
      <c r="BP299" t="s">
        <v>70</v>
      </c>
      <c r="BQ299" t="s">
        <v>71</v>
      </c>
      <c r="BY299" t="s">
        <v>114</v>
      </c>
      <c r="CA299" t="s">
        <v>104</v>
      </c>
      <c r="CC299" t="s">
        <v>79</v>
      </c>
      <c r="CJ299" t="s">
        <v>127</v>
      </c>
      <c r="CL299" t="s">
        <v>172</v>
      </c>
      <c r="CM299" t="s">
        <v>152</v>
      </c>
      <c r="CO299" t="s">
        <v>108</v>
      </c>
    </row>
    <row r="300" spans="1:93" x14ac:dyDescent="0.2">
      <c r="A300">
        <v>1803</v>
      </c>
      <c r="B300">
        <v>11126639997</v>
      </c>
      <c r="C300" t="s">
        <v>12</v>
      </c>
      <c r="D300" t="s">
        <v>13</v>
      </c>
      <c r="J300" t="s">
        <v>612</v>
      </c>
      <c r="M300" t="s">
        <v>93</v>
      </c>
      <c r="P300" t="s">
        <v>94</v>
      </c>
      <c r="Q300" t="s">
        <v>94</v>
      </c>
      <c r="R300" t="s">
        <v>94</v>
      </c>
      <c r="S300" t="s">
        <v>94</v>
      </c>
      <c r="T300" t="s">
        <v>94</v>
      </c>
      <c r="U300" t="s">
        <v>94</v>
      </c>
      <c r="V300" t="s">
        <v>94</v>
      </c>
      <c r="W300" t="s">
        <v>96</v>
      </c>
      <c r="X300" t="s">
        <v>94</v>
      </c>
      <c r="Y300" t="s">
        <v>96</v>
      </c>
      <c r="Z300" t="s">
        <v>94</v>
      </c>
      <c r="AA300" t="s">
        <v>96</v>
      </c>
      <c r="AB300" t="s">
        <v>96</v>
      </c>
      <c r="AC300" t="s">
        <v>95</v>
      </c>
      <c r="AD300" t="s">
        <v>96</v>
      </c>
      <c r="AE300" t="s">
        <v>96</v>
      </c>
      <c r="AF300" t="s">
        <v>94</v>
      </c>
      <c r="AG300" t="s">
        <v>96</v>
      </c>
      <c r="AH300" t="s">
        <v>96</v>
      </c>
      <c r="AI300" t="s">
        <v>96</v>
      </c>
      <c r="AJ300" t="s">
        <v>908</v>
      </c>
      <c r="AK300" t="s">
        <v>909</v>
      </c>
      <c r="AQ300" t="s">
        <v>47</v>
      </c>
      <c r="AR300" t="s">
        <v>48</v>
      </c>
      <c r="BG300" t="s">
        <v>910</v>
      </c>
      <c r="BI300" t="s">
        <v>113</v>
      </c>
      <c r="BK300" t="s">
        <v>120</v>
      </c>
      <c r="BL300" t="s">
        <v>102</v>
      </c>
      <c r="BM300" t="s">
        <v>67</v>
      </c>
      <c r="BQ300" t="s">
        <v>71</v>
      </c>
      <c r="BY300" t="s">
        <v>121</v>
      </c>
      <c r="CA300" t="s">
        <v>104</v>
      </c>
      <c r="CC300" t="s">
        <v>79</v>
      </c>
      <c r="CJ300" t="s">
        <v>105</v>
      </c>
      <c r="CL300" t="s">
        <v>106</v>
      </c>
      <c r="CM300" t="s">
        <v>161</v>
      </c>
      <c r="CO300" t="s">
        <v>133</v>
      </c>
    </row>
    <row r="301" spans="1:93" x14ac:dyDescent="0.2">
      <c r="A301">
        <v>1802</v>
      </c>
      <c r="B301">
        <v>11126607670</v>
      </c>
      <c r="C301" t="s">
        <v>12</v>
      </c>
      <c r="F301" t="s">
        <v>15</v>
      </c>
      <c r="J301" t="s">
        <v>612</v>
      </c>
      <c r="M301" t="s">
        <v>148</v>
      </c>
      <c r="P301" t="s">
        <v>94</v>
      </c>
      <c r="Q301" t="s">
        <v>95</v>
      </c>
      <c r="R301" t="s">
        <v>94</v>
      </c>
      <c r="S301" t="s">
        <v>96</v>
      </c>
      <c r="T301" t="s">
        <v>94</v>
      </c>
      <c r="U301" t="s">
        <v>96</v>
      </c>
      <c r="V301" t="s">
        <v>94</v>
      </c>
      <c r="W301" t="s">
        <v>96</v>
      </c>
      <c r="X301" t="s">
        <v>94</v>
      </c>
      <c r="Y301" t="s">
        <v>95</v>
      </c>
      <c r="Z301" t="s">
        <v>94</v>
      </c>
      <c r="AA301" t="s">
        <v>188</v>
      </c>
      <c r="AB301" t="s">
        <v>94</v>
      </c>
      <c r="AC301" t="s">
        <v>95</v>
      </c>
      <c r="AD301" t="s">
        <v>95</v>
      </c>
      <c r="AE301" t="s">
        <v>95</v>
      </c>
      <c r="AF301" t="s">
        <v>95</v>
      </c>
      <c r="AG301" t="s">
        <v>95</v>
      </c>
      <c r="AH301" t="s">
        <v>94</v>
      </c>
      <c r="AI301" t="s">
        <v>188</v>
      </c>
      <c r="AN301" t="s">
        <v>44</v>
      </c>
      <c r="AO301" t="s">
        <v>45</v>
      </c>
      <c r="AP301" t="s">
        <v>46</v>
      </c>
      <c r="AS301" t="s">
        <v>49</v>
      </c>
      <c r="AV301" t="s">
        <v>52</v>
      </c>
      <c r="BI301" t="s">
        <v>130</v>
      </c>
      <c r="BK301" t="s">
        <v>102</v>
      </c>
      <c r="BL301" t="s">
        <v>102</v>
      </c>
      <c r="BM301" t="s">
        <v>67</v>
      </c>
      <c r="BY301" t="s">
        <v>131</v>
      </c>
      <c r="CA301" t="s">
        <v>115</v>
      </c>
      <c r="CC301" t="s">
        <v>79</v>
      </c>
      <c r="CJ301" t="s">
        <v>105</v>
      </c>
      <c r="CL301" t="s">
        <v>106</v>
      </c>
      <c r="CO301" t="s">
        <v>108</v>
      </c>
    </row>
    <row r="302" spans="1:93" x14ac:dyDescent="0.2">
      <c r="A302">
        <v>1799</v>
      </c>
      <c r="B302">
        <v>11126567480</v>
      </c>
      <c r="C302" t="s">
        <v>12</v>
      </c>
      <c r="F302" t="s">
        <v>15</v>
      </c>
      <c r="J302" t="s">
        <v>612</v>
      </c>
      <c r="M302" t="s">
        <v>207</v>
      </c>
      <c r="P302" t="s">
        <v>94</v>
      </c>
      <c r="Q302" t="s">
        <v>188</v>
      </c>
      <c r="R302" t="s">
        <v>94</v>
      </c>
      <c r="S302" t="s">
        <v>96</v>
      </c>
      <c r="T302" t="s">
        <v>94</v>
      </c>
      <c r="U302" t="s">
        <v>94</v>
      </c>
      <c r="V302" t="s">
        <v>188</v>
      </c>
      <c r="W302" t="s">
        <v>95</v>
      </c>
      <c r="X302" t="s">
        <v>188</v>
      </c>
      <c r="Y302" t="s">
        <v>95</v>
      </c>
      <c r="Z302" t="s">
        <v>94</v>
      </c>
      <c r="AA302" t="s">
        <v>188</v>
      </c>
      <c r="AB302" t="s">
        <v>94</v>
      </c>
      <c r="AC302" t="s">
        <v>95</v>
      </c>
      <c r="AD302" t="s">
        <v>188</v>
      </c>
      <c r="AE302" t="s">
        <v>95</v>
      </c>
      <c r="AF302" t="s">
        <v>188</v>
      </c>
      <c r="AG302" t="s">
        <v>96</v>
      </c>
      <c r="AH302" t="s">
        <v>94</v>
      </c>
      <c r="AI302" t="s">
        <v>188</v>
      </c>
      <c r="AM302" t="s">
        <v>43</v>
      </c>
      <c r="AO302" t="s">
        <v>45</v>
      </c>
      <c r="AS302" t="s">
        <v>49</v>
      </c>
      <c r="AU302" t="s">
        <v>51</v>
      </c>
      <c r="BE302" t="s">
        <v>61</v>
      </c>
      <c r="BI302" t="s">
        <v>130</v>
      </c>
      <c r="BK302" t="s">
        <v>102</v>
      </c>
      <c r="BL302" t="s">
        <v>102</v>
      </c>
      <c r="BM302" t="s">
        <v>67</v>
      </c>
      <c r="BN302" t="s">
        <v>68</v>
      </c>
      <c r="BP302" t="s">
        <v>70</v>
      </c>
      <c r="BY302" t="s">
        <v>114</v>
      </c>
      <c r="CA302" t="s">
        <v>104</v>
      </c>
      <c r="CC302" t="s">
        <v>79</v>
      </c>
      <c r="CJ302" t="s">
        <v>127</v>
      </c>
      <c r="CL302" t="s">
        <v>106</v>
      </c>
      <c r="CM302" t="s">
        <v>152</v>
      </c>
      <c r="CO302" t="s">
        <v>108</v>
      </c>
    </row>
    <row r="303" spans="1:93" x14ac:dyDescent="0.2">
      <c r="A303">
        <v>1795</v>
      </c>
      <c r="B303">
        <v>11126450467</v>
      </c>
      <c r="C303" t="s">
        <v>12</v>
      </c>
      <c r="D303" t="s">
        <v>13</v>
      </c>
      <c r="F303" t="s">
        <v>15</v>
      </c>
      <c r="J303" t="s">
        <v>612</v>
      </c>
      <c r="M303" t="s">
        <v>109</v>
      </c>
      <c r="P303" t="s">
        <v>94</v>
      </c>
      <c r="Q303" t="s">
        <v>94</v>
      </c>
      <c r="R303" t="s">
        <v>94</v>
      </c>
      <c r="S303" t="s">
        <v>94</v>
      </c>
      <c r="T303" t="s">
        <v>94</v>
      </c>
      <c r="U303" t="s">
        <v>94</v>
      </c>
      <c r="V303" t="s">
        <v>94</v>
      </c>
      <c r="W303" t="s">
        <v>94</v>
      </c>
      <c r="X303" t="s">
        <v>94</v>
      </c>
      <c r="Y303" t="s">
        <v>94</v>
      </c>
      <c r="Z303" t="s">
        <v>96</v>
      </c>
      <c r="AA303" t="s">
        <v>96</v>
      </c>
      <c r="AB303" t="s">
        <v>94</v>
      </c>
      <c r="AC303" t="s">
        <v>94</v>
      </c>
      <c r="AD303" t="s">
        <v>96</v>
      </c>
      <c r="AE303" t="s">
        <v>96</v>
      </c>
      <c r="AF303" t="s">
        <v>94</v>
      </c>
      <c r="AG303" t="s">
        <v>96</v>
      </c>
      <c r="AH303" t="s">
        <v>96</v>
      </c>
      <c r="AI303" t="s">
        <v>96</v>
      </c>
      <c r="AM303" t="s">
        <v>43</v>
      </c>
      <c r="AQ303" t="s">
        <v>47</v>
      </c>
      <c r="AX303" t="s">
        <v>54</v>
      </c>
      <c r="BI303" t="s">
        <v>130</v>
      </c>
      <c r="BK303" t="s">
        <v>102</v>
      </c>
      <c r="BL303" t="s">
        <v>102</v>
      </c>
      <c r="BN303" t="s">
        <v>68</v>
      </c>
      <c r="BY303" t="s">
        <v>131</v>
      </c>
      <c r="CA303" t="s">
        <v>115</v>
      </c>
      <c r="CC303" t="s">
        <v>79</v>
      </c>
      <c r="CJ303" t="s">
        <v>171</v>
      </c>
      <c r="CL303" t="s">
        <v>132</v>
      </c>
      <c r="CM303" t="s">
        <v>152</v>
      </c>
      <c r="CO303" t="s">
        <v>108</v>
      </c>
    </row>
    <row r="304" spans="1:93" x14ac:dyDescent="0.2">
      <c r="A304">
        <v>1793</v>
      </c>
      <c r="B304">
        <v>11126426437</v>
      </c>
      <c r="C304" t="s">
        <v>12</v>
      </c>
      <c r="J304" t="s">
        <v>612</v>
      </c>
      <c r="M304" t="s">
        <v>148</v>
      </c>
      <c r="P304" t="s">
        <v>94</v>
      </c>
      <c r="Q304" t="s">
        <v>94</v>
      </c>
      <c r="R304" t="s">
        <v>94</v>
      </c>
      <c r="S304" t="s">
        <v>94</v>
      </c>
      <c r="T304" t="s">
        <v>94</v>
      </c>
      <c r="U304" t="s">
        <v>94</v>
      </c>
      <c r="V304" t="s">
        <v>94</v>
      </c>
      <c r="W304" t="s">
        <v>94</v>
      </c>
      <c r="X304" t="s">
        <v>94</v>
      </c>
      <c r="Y304" t="s">
        <v>96</v>
      </c>
      <c r="Z304" t="s">
        <v>95</v>
      </c>
      <c r="AA304" t="s">
        <v>96</v>
      </c>
      <c r="AB304" t="s">
        <v>96</v>
      </c>
      <c r="AC304" t="s">
        <v>96</v>
      </c>
      <c r="AD304" t="s">
        <v>95</v>
      </c>
      <c r="AE304" t="s">
        <v>96</v>
      </c>
      <c r="AF304" t="s">
        <v>96</v>
      </c>
      <c r="AG304" t="s">
        <v>96</v>
      </c>
      <c r="AH304" t="s">
        <v>95</v>
      </c>
      <c r="AI304" t="s">
        <v>97</v>
      </c>
      <c r="AJ304" t="s">
        <v>911</v>
      </c>
      <c r="AK304" t="s">
        <v>912</v>
      </c>
      <c r="AN304" t="s">
        <v>44</v>
      </c>
      <c r="AP304" t="s">
        <v>46</v>
      </c>
      <c r="BG304" t="s">
        <v>913</v>
      </c>
      <c r="BI304" t="s">
        <v>101</v>
      </c>
      <c r="BK304" t="s">
        <v>102</v>
      </c>
      <c r="BL304" t="s">
        <v>102</v>
      </c>
      <c r="BO304" t="s">
        <v>69</v>
      </c>
      <c r="BY304" t="s">
        <v>135</v>
      </c>
      <c r="CA304" t="s">
        <v>115</v>
      </c>
      <c r="CC304" t="s">
        <v>79</v>
      </c>
      <c r="CJ304" t="s">
        <v>105</v>
      </c>
      <c r="CL304" t="s">
        <v>132</v>
      </c>
      <c r="CM304" t="s">
        <v>914</v>
      </c>
      <c r="CO304" t="s">
        <v>108</v>
      </c>
    </row>
    <row r="305" spans="1:93" x14ac:dyDescent="0.2">
      <c r="A305">
        <v>1785</v>
      </c>
      <c r="B305">
        <v>11126344150</v>
      </c>
      <c r="C305" t="s">
        <v>12</v>
      </c>
      <c r="F305" t="s">
        <v>15</v>
      </c>
      <c r="J305" t="s">
        <v>612</v>
      </c>
      <c r="M305" t="s">
        <v>109</v>
      </c>
      <c r="P305" t="s">
        <v>94</v>
      </c>
      <c r="Q305" t="s">
        <v>94</v>
      </c>
      <c r="R305" t="s">
        <v>95</v>
      </c>
      <c r="S305" t="s">
        <v>94</v>
      </c>
      <c r="T305" t="s">
        <v>94</v>
      </c>
      <c r="U305" t="s">
        <v>94</v>
      </c>
      <c r="V305" t="s">
        <v>94</v>
      </c>
      <c r="W305" t="s">
        <v>94</v>
      </c>
      <c r="X305" t="s">
        <v>94</v>
      </c>
      <c r="Y305" t="s">
        <v>94</v>
      </c>
      <c r="Z305" t="s">
        <v>94</v>
      </c>
      <c r="AA305" t="s">
        <v>95</v>
      </c>
      <c r="AB305" t="s">
        <v>95</v>
      </c>
      <c r="AC305" t="s">
        <v>94</v>
      </c>
      <c r="AD305" t="s">
        <v>94</v>
      </c>
      <c r="AE305" t="s">
        <v>95</v>
      </c>
      <c r="AF305" t="s">
        <v>94</v>
      </c>
      <c r="AG305" t="s">
        <v>95</v>
      </c>
      <c r="AH305" t="s">
        <v>95</v>
      </c>
      <c r="AI305" t="s">
        <v>95</v>
      </c>
      <c r="AJ305" t="s">
        <v>915</v>
      </c>
      <c r="AK305" t="s">
        <v>916</v>
      </c>
      <c r="AO305" t="s">
        <v>45</v>
      </c>
      <c r="BG305" t="s">
        <v>917</v>
      </c>
      <c r="BI305" t="s">
        <v>130</v>
      </c>
      <c r="BK305" t="s">
        <v>102</v>
      </c>
      <c r="BL305" t="s">
        <v>102</v>
      </c>
      <c r="BM305" t="s">
        <v>67</v>
      </c>
      <c r="BY305" t="s">
        <v>126</v>
      </c>
      <c r="CA305" t="s">
        <v>104</v>
      </c>
      <c r="CC305" t="s">
        <v>79</v>
      </c>
      <c r="CJ305" t="s">
        <v>116</v>
      </c>
      <c r="CL305" t="s">
        <v>132</v>
      </c>
      <c r="CM305" t="s">
        <v>918</v>
      </c>
      <c r="CO305" t="s">
        <v>108</v>
      </c>
    </row>
    <row r="306" spans="1:93" x14ac:dyDescent="0.2">
      <c r="A306">
        <v>1783</v>
      </c>
      <c r="B306">
        <v>11126328772</v>
      </c>
      <c r="C306" t="s">
        <v>12</v>
      </c>
      <c r="D306" t="s">
        <v>13</v>
      </c>
      <c r="F306" t="s">
        <v>15</v>
      </c>
      <c r="J306" t="s">
        <v>612</v>
      </c>
      <c r="M306" t="s">
        <v>148</v>
      </c>
      <c r="P306" t="s">
        <v>94</v>
      </c>
      <c r="Q306" t="s">
        <v>94</v>
      </c>
      <c r="R306" t="s">
        <v>94</v>
      </c>
      <c r="S306" t="s">
        <v>94</v>
      </c>
      <c r="T306" t="s">
        <v>96</v>
      </c>
      <c r="U306" t="s">
        <v>94</v>
      </c>
      <c r="V306" t="s">
        <v>96</v>
      </c>
      <c r="W306" t="s">
        <v>96</v>
      </c>
      <c r="X306" t="s">
        <v>96</v>
      </c>
      <c r="Y306" t="s">
        <v>94</v>
      </c>
      <c r="Z306" t="s">
        <v>96</v>
      </c>
      <c r="AA306" t="s">
        <v>96</v>
      </c>
      <c r="AB306" t="s">
        <v>96</v>
      </c>
      <c r="AC306" t="s">
        <v>94</v>
      </c>
      <c r="AD306" t="s">
        <v>95</v>
      </c>
      <c r="AE306" t="s">
        <v>95</v>
      </c>
      <c r="AF306" t="s">
        <v>96</v>
      </c>
      <c r="AG306" t="s">
        <v>95</v>
      </c>
      <c r="AH306" t="s">
        <v>95</v>
      </c>
      <c r="AI306" t="s">
        <v>95</v>
      </c>
      <c r="AJ306" t="s">
        <v>919</v>
      </c>
      <c r="AK306" t="s">
        <v>275</v>
      </c>
      <c r="AO306" t="s">
        <v>45</v>
      </c>
      <c r="AP306" t="s">
        <v>46</v>
      </c>
      <c r="AQ306" t="s">
        <v>47</v>
      </c>
      <c r="BG306" t="s">
        <v>920</v>
      </c>
      <c r="BI306" t="s">
        <v>113</v>
      </c>
      <c r="BK306" t="s">
        <v>102</v>
      </c>
      <c r="BL306" t="s">
        <v>102</v>
      </c>
      <c r="BM306" t="s">
        <v>67</v>
      </c>
      <c r="BN306" t="s">
        <v>68</v>
      </c>
      <c r="BP306" t="s">
        <v>70</v>
      </c>
      <c r="BQ306" t="s">
        <v>71</v>
      </c>
      <c r="BV306" t="s">
        <v>921</v>
      </c>
      <c r="BY306" t="s">
        <v>126</v>
      </c>
      <c r="CA306" t="s">
        <v>104</v>
      </c>
      <c r="CC306" t="s">
        <v>79</v>
      </c>
      <c r="CJ306" t="s">
        <v>171</v>
      </c>
      <c r="CL306" t="s">
        <v>106</v>
      </c>
      <c r="CM306" t="s">
        <v>922</v>
      </c>
      <c r="CO306" t="s">
        <v>108</v>
      </c>
    </row>
    <row r="307" spans="1:93" x14ac:dyDescent="0.2">
      <c r="A307">
        <v>1777</v>
      </c>
      <c r="B307">
        <v>11126249321</v>
      </c>
      <c r="C307" t="s">
        <v>12</v>
      </c>
      <c r="D307" t="s">
        <v>13</v>
      </c>
      <c r="J307" t="s">
        <v>612</v>
      </c>
      <c r="M307" t="s">
        <v>207</v>
      </c>
      <c r="P307" t="s">
        <v>94</v>
      </c>
      <c r="Q307" t="s">
        <v>94</v>
      </c>
      <c r="R307" t="s">
        <v>94</v>
      </c>
      <c r="S307" t="s">
        <v>94</v>
      </c>
      <c r="T307" t="s">
        <v>94</v>
      </c>
      <c r="U307" t="s">
        <v>94</v>
      </c>
      <c r="V307" t="s">
        <v>96</v>
      </c>
      <c r="W307" t="s">
        <v>94</v>
      </c>
      <c r="X307" t="s">
        <v>97</v>
      </c>
      <c r="Y307" t="s">
        <v>94</v>
      </c>
      <c r="Z307" t="s">
        <v>94</v>
      </c>
      <c r="AA307" t="s">
        <v>94</v>
      </c>
      <c r="AB307" t="s">
        <v>95</v>
      </c>
      <c r="AC307" t="s">
        <v>94</v>
      </c>
      <c r="AD307" t="s">
        <v>96</v>
      </c>
      <c r="AE307" t="s">
        <v>96</v>
      </c>
      <c r="AF307" t="s">
        <v>96</v>
      </c>
      <c r="AG307" t="s">
        <v>96</v>
      </c>
      <c r="AH307" t="s">
        <v>94</v>
      </c>
      <c r="AI307" t="s">
        <v>188</v>
      </c>
      <c r="AJ307" t="s">
        <v>923</v>
      </c>
      <c r="AK307" t="s">
        <v>924</v>
      </c>
      <c r="AP307" t="s">
        <v>46</v>
      </c>
      <c r="AS307" t="s">
        <v>49</v>
      </c>
      <c r="AU307" t="s">
        <v>51</v>
      </c>
      <c r="AV307" t="s">
        <v>52</v>
      </c>
      <c r="AY307" t="s">
        <v>55</v>
      </c>
      <c r="BI307" t="s">
        <v>101</v>
      </c>
      <c r="BK307" t="s">
        <v>120</v>
      </c>
      <c r="BL307" t="s">
        <v>120</v>
      </c>
      <c r="BO307" t="s">
        <v>69</v>
      </c>
      <c r="BY307" t="s">
        <v>135</v>
      </c>
      <c r="CA307" t="s">
        <v>104</v>
      </c>
      <c r="CC307" t="s">
        <v>79</v>
      </c>
      <c r="CJ307" t="s">
        <v>171</v>
      </c>
      <c r="CL307" t="s">
        <v>132</v>
      </c>
      <c r="CM307" t="s">
        <v>925</v>
      </c>
      <c r="CO307" t="s">
        <v>133</v>
      </c>
    </row>
    <row r="308" spans="1:93" x14ac:dyDescent="0.2">
      <c r="A308">
        <v>1771</v>
      </c>
      <c r="B308">
        <v>11126193702</v>
      </c>
      <c r="C308" t="s">
        <v>12</v>
      </c>
      <c r="D308" t="s">
        <v>13</v>
      </c>
      <c r="F308" t="s">
        <v>15</v>
      </c>
      <c r="J308" t="s">
        <v>612</v>
      </c>
      <c r="M308" t="s">
        <v>134</v>
      </c>
      <c r="P308" t="s">
        <v>94</v>
      </c>
      <c r="Q308" t="s">
        <v>96</v>
      </c>
      <c r="R308" t="s">
        <v>94</v>
      </c>
      <c r="S308" t="s">
        <v>94</v>
      </c>
      <c r="T308" t="s">
        <v>96</v>
      </c>
      <c r="U308" t="s">
        <v>94</v>
      </c>
      <c r="V308" t="s">
        <v>96</v>
      </c>
      <c r="W308" t="s">
        <v>96</v>
      </c>
      <c r="X308" t="s">
        <v>96</v>
      </c>
      <c r="Y308" t="s">
        <v>94</v>
      </c>
      <c r="Z308" t="s">
        <v>96</v>
      </c>
      <c r="AA308" t="s">
        <v>96</v>
      </c>
      <c r="AB308" t="s">
        <v>94</v>
      </c>
      <c r="AC308" t="s">
        <v>96</v>
      </c>
      <c r="AD308" t="s">
        <v>97</v>
      </c>
      <c r="AE308" t="s">
        <v>96</v>
      </c>
      <c r="AF308" t="s">
        <v>97</v>
      </c>
      <c r="AG308" t="s">
        <v>96</v>
      </c>
      <c r="AH308" t="s">
        <v>95</v>
      </c>
      <c r="AI308" t="s">
        <v>188</v>
      </c>
      <c r="AJ308" t="s">
        <v>926</v>
      </c>
      <c r="AK308" t="s">
        <v>927</v>
      </c>
      <c r="AN308" t="s">
        <v>44</v>
      </c>
      <c r="AQ308" t="s">
        <v>47</v>
      </c>
      <c r="AY308" t="s">
        <v>55</v>
      </c>
      <c r="BG308" t="s">
        <v>928</v>
      </c>
      <c r="BI308" t="s">
        <v>113</v>
      </c>
      <c r="BK308" t="s">
        <v>102</v>
      </c>
      <c r="BL308" t="s">
        <v>102</v>
      </c>
      <c r="BM308" t="s">
        <v>67</v>
      </c>
      <c r="BN308" t="s">
        <v>68</v>
      </c>
      <c r="BT308" t="s">
        <v>74</v>
      </c>
      <c r="BY308" t="s">
        <v>121</v>
      </c>
      <c r="CA308" t="s">
        <v>104</v>
      </c>
      <c r="CC308" t="s">
        <v>79</v>
      </c>
      <c r="CJ308" t="s">
        <v>105</v>
      </c>
      <c r="CL308" t="s">
        <v>132</v>
      </c>
      <c r="CM308" t="s">
        <v>929</v>
      </c>
      <c r="CO308" t="s">
        <v>108</v>
      </c>
    </row>
    <row r="309" spans="1:93" x14ac:dyDescent="0.2">
      <c r="A309">
        <v>1767</v>
      </c>
      <c r="B309">
        <v>11126185732</v>
      </c>
      <c r="C309" t="s">
        <v>12</v>
      </c>
      <c r="J309" t="s">
        <v>612</v>
      </c>
      <c r="M309" t="s">
        <v>118</v>
      </c>
      <c r="P309" t="s">
        <v>94</v>
      </c>
      <c r="Q309" t="s">
        <v>96</v>
      </c>
      <c r="R309" t="s">
        <v>96</v>
      </c>
      <c r="S309" t="s">
        <v>96</v>
      </c>
      <c r="T309" t="s">
        <v>96</v>
      </c>
      <c r="U309" t="s">
        <v>94</v>
      </c>
      <c r="V309" t="s">
        <v>96</v>
      </c>
      <c r="W309" t="s">
        <v>96</v>
      </c>
      <c r="X309" t="s">
        <v>96</v>
      </c>
      <c r="Y309" t="s">
        <v>96</v>
      </c>
      <c r="Z309" t="s">
        <v>95</v>
      </c>
      <c r="AA309" t="s">
        <v>96</v>
      </c>
      <c r="AB309" t="s">
        <v>96</v>
      </c>
      <c r="AC309" t="s">
        <v>95</v>
      </c>
      <c r="AD309" t="s">
        <v>95</v>
      </c>
      <c r="AE309" t="s">
        <v>96</v>
      </c>
      <c r="AF309" t="s">
        <v>95</v>
      </c>
      <c r="AG309" t="s">
        <v>96</v>
      </c>
      <c r="AH309" t="s">
        <v>95</v>
      </c>
      <c r="AI309" t="s">
        <v>97</v>
      </c>
      <c r="AJ309" t="s">
        <v>930</v>
      </c>
      <c r="AK309" t="s">
        <v>931</v>
      </c>
      <c r="AQ309" t="s">
        <v>47</v>
      </c>
      <c r="AU309" t="s">
        <v>51</v>
      </c>
      <c r="AY309" t="s">
        <v>55</v>
      </c>
      <c r="BB309" t="s">
        <v>58</v>
      </c>
      <c r="BE309" t="s">
        <v>61</v>
      </c>
      <c r="BG309" t="s">
        <v>932</v>
      </c>
      <c r="BI309" t="s">
        <v>192</v>
      </c>
      <c r="BK309" t="s">
        <v>102</v>
      </c>
      <c r="BL309" t="s">
        <v>102</v>
      </c>
      <c r="BM309" t="s">
        <v>67</v>
      </c>
      <c r="BY309" t="s">
        <v>126</v>
      </c>
      <c r="CA309" t="s">
        <v>115</v>
      </c>
      <c r="CC309" t="s">
        <v>79</v>
      </c>
      <c r="CJ309" t="s">
        <v>127</v>
      </c>
      <c r="CL309" t="s">
        <v>106</v>
      </c>
      <c r="CM309" t="s">
        <v>933</v>
      </c>
      <c r="CO309" t="s">
        <v>133</v>
      </c>
    </row>
    <row r="310" spans="1:93" x14ac:dyDescent="0.2">
      <c r="A310">
        <v>1763</v>
      </c>
      <c r="B310">
        <v>11126146946</v>
      </c>
      <c r="C310" t="s">
        <v>12</v>
      </c>
      <c r="D310" t="s">
        <v>13</v>
      </c>
      <c r="F310" t="s">
        <v>15</v>
      </c>
      <c r="J310" t="s">
        <v>612</v>
      </c>
      <c r="M310" t="s">
        <v>118</v>
      </c>
      <c r="P310" t="s">
        <v>94</v>
      </c>
      <c r="Q310" t="s">
        <v>94</v>
      </c>
      <c r="R310" t="s">
        <v>94</v>
      </c>
      <c r="S310" t="s">
        <v>96</v>
      </c>
      <c r="T310" t="s">
        <v>96</v>
      </c>
      <c r="U310" t="s">
        <v>96</v>
      </c>
      <c r="V310" t="s">
        <v>96</v>
      </c>
      <c r="W310" t="s">
        <v>95</v>
      </c>
      <c r="X310" t="s">
        <v>94</v>
      </c>
      <c r="Y310" t="s">
        <v>96</v>
      </c>
      <c r="Z310" t="s">
        <v>96</v>
      </c>
      <c r="AA310" t="s">
        <v>96</v>
      </c>
      <c r="AB310" t="s">
        <v>94</v>
      </c>
      <c r="AC310" t="s">
        <v>96</v>
      </c>
      <c r="AD310" t="s">
        <v>96</v>
      </c>
      <c r="AE310" t="s">
        <v>96</v>
      </c>
      <c r="AF310" t="s">
        <v>95</v>
      </c>
      <c r="AG310" t="s">
        <v>95</v>
      </c>
      <c r="AH310" t="s">
        <v>97</v>
      </c>
      <c r="AI310" t="s">
        <v>188</v>
      </c>
      <c r="AJ310" t="s">
        <v>934</v>
      </c>
      <c r="AK310" t="s">
        <v>935</v>
      </c>
      <c r="AM310" t="s">
        <v>43</v>
      </c>
      <c r="AN310" t="s">
        <v>44</v>
      </c>
      <c r="AO310" t="s">
        <v>45</v>
      </c>
      <c r="AP310" t="s">
        <v>46</v>
      </c>
      <c r="BE310" t="s">
        <v>61</v>
      </c>
      <c r="BG310" t="s">
        <v>936</v>
      </c>
      <c r="BI310" t="s">
        <v>113</v>
      </c>
      <c r="BK310" t="s">
        <v>120</v>
      </c>
      <c r="BL310" t="s">
        <v>120</v>
      </c>
      <c r="BM310" t="s">
        <v>67</v>
      </c>
      <c r="BN310" t="s">
        <v>68</v>
      </c>
      <c r="BP310" t="s">
        <v>70</v>
      </c>
      <c r="BY310" t="s">
        <v>126</v>
      </c>
      <c r="CA310" t="s">
        <v>104</v>
      </c>
      <c r="CC310" t="s">
        <v>79</v>
      </c>
      <c r="CJ310" t="s">
        <v>105</v>
      </c>
      <c r="CL310" t="s">
        <v>106</v>
      </c>
      <c r="CM310" t="s">
        <v>937</v>
      </c>
      <c r="CO310" t="s">
        <v>108</v>
      </c>
    </row>
    <row r="311" spans="1:93" x14ac:dyDescent="0.2">
      <c r="A311">
        <v>1752</v>
      </c>
      <c r="B311">
        <v>11126035303</v>
      </c>
      <c r="C311" t="s">
        <v>12</v>
      </c>
      <c r="D311" t="s">
        <v>13</v>
      </c>
      <c r="F311" t="s">
        <v>15</v>
      </c>
      <c r="J311" t="s">
        <v>612</v>
      </c>
      <c r="M311" t="s">
        <v>118</v>
      </c>
      <c r="P311" t="s">
        <v>94</v>
      </c>
      <c r="Q311" t="s">
        <v>94</v>
      </c>
      <c r="R311" t="s">
        <v>96</v>
      </c>
      <c r="S311" t="s">
        <v>96</v>
      </c>
      <c r="T311" t="s">
        <v>94</v>
      </c>
      <c r="U311" t="s">
        <v>96</v>
      </c>
      <c r="V311" t="s">
        <v>94</v>
      </c>
      <c r="W311" t="s">
        <v>94</v>
      </c>
      <c r="X311" t="s">
        <v>94</v>
      </c>
      <c r="Y311" t="s">
        <v>96</v>
      </c>
      <c r="Z311" t="s">
        <v>96</v>
      </c>
      <c r="AA311" t="s">
        <v>96</v>
      </c>
      <c r="AB311" t="s">
        <v>94</v>
      </c>
      <c r="AC311" t="s">
        <v>96</v>
      </c>
      <c r="AD311" t="s">
        <v>96</v>
      </c>
      <c r="AE311" t="s">
        <v>96</v>
      </c>
      <c r="AF311" t="s">
        <v>96</v>
      </c>
      <c r="AG311" t="s">
        <v>95</v>
      </c>
      <c r="AH311" t="s">
        <v>96</v>
      </c>
      <c r="AI311" t="s">
        <v>95</v>
      </c>
      <c r="AJ311" t="s">
        <v>938</v>
      </c>
      <c r="AK311" t="s">
        <v>939</v>
      </c>
      <c r="AM311" t="s">
        <v>43</v>
      </c>
      <c r="AN311" t="s">
        <v>44</v>
      </c>
      <c r="AP311" t="s">
        <v>46</v>
      </c>
      <c r="AQ311" t="s">
        <v>47</v>
      </c>
      <c r="BA311" t="s">
        <v>57</v>
      </c>
      <c r="BI311" t="s">
        <v>192</v>
      </c>
      <c r="BK311" t="s">
        <v>120</v>
      </c>
      <c r="BL311" t="s">
        <v>120</v>
      </c>
      <c r="BM311" t="s">
        <v>67</v>
      </c>
      <c r="BR311" t="s">
        <v>72</v>
      </c>
      <c r="BY311" t="s">
        <v>114</v>
      </c>
      <c r="CA311" t="s">
        <v>104</v>
      </c>
      <c r="CC311" t="s">
        <v>79</v>
      </c>
      <c r="CJ311" t="s">
        <v>127</v>
      </c>
      <c r="CL311" t="s">
        <v>106</v>
      </c>
      <c r="CM311" t="s">
        <v>940</v>
      </c>
      <c r="CO311" t="s">
        <v>108</v>
      </c>
    </row>
    <row r="312" spans="1:93" x14ac:dyDescent="0.2">
      <c r="A312">
        <v>1749</v>
      </c>
      <c r="B312">
        <v>11125999862</v>
      </c>
      <c r="C312" t="s">
        <v>12</v>
      </c>
      <c r="D312" t="s">
        <v>13</v>
      </c>
      <c r="J312" t="s">
        <v>612</v>
      </c>
      <c r="M312" t="s">
        <v>148</v>
      </c>
      <c r="P312" t="s">
        <v>94</v>
      </c>
      <c r="Q312" t="s">
        <v>94</v>
      </c>
      <c r="R312" t="s">
        <v>94</v>
      </c>
      <c r="S312" t="s">
        <v>94</v>
      </c>
      <c r="T312" t="s">
        <v>94</v>
      </c>
      <c r="U312" t="s">
        <v>94</v>
      </c>
      <c r="V312" t="s">
        <v>94</v>
      </c>
      <c r="W312" t="s">
        <v>94</v>
      </c>
      <c r="X312" t="s">
        <v>94</v>
      </c>
      <c r="Y312" t="s">
        <v>94</v>
      </c>
      <c r="Z312" t="s">
        <v>94</v>
      </c>
      <c r="AA312" t="s">
        <v>96</v>
      </c>
      <c r="AB312" t="s">
        <v>94</v>
      </c>
      <c r="AC312" t="s">
        <v>96</v>
      </c>
      <c r="AD312" t="s">
        <v>95</v>
      </c>
      <c r="AE312" t="s">
        <v>96</v>
      </c>
      <c r="AF312" t="s">
        <v>96</v>
      </c>
      <c r="AG312" t="s">
        <v>96</v>
      </c>
      <c r="AH312" t="s">
        <v>95</v>
      </c>
      <c r="AI312" t="s">
        <v>188</v>
      </c>
      <c r="AJ312" t="s">
        <v>941</v>
      </c>
      <c r="AK312" t="s">
        <v>679</v>
      </c>
      <c r="AV312" t="s">
        <v>52</v>
      </c>
      <c r="BA312" t="s">
        <v>57</v>
      </c>
      <c r="BE312" t="s">
        <v>61</v>
      </c>
      <c r="BI312" t="s">
        <v>192</v>
      </c>
      <c r="BK312" t="s">
        <v>102</v>
      </c>
      <c r="BL312" t="s">
        <v>102</v>
      </c>
      <c r="BM312" t="s">
        <v>67</v>
      </c>
      <c r="BN312" t="s">
        <v>68</v>
      </c>
      <c r="BO312" t="s">
        <v>69</v>
      </c>
      <c r="BR312" t="s">
        <v>72</v>
      </c>
      <c r="BY312" t="s">
        <v>126</v>
      </c>
      <c r="CA312" t="s">
        <v>104</v>
      </c>
      <c r="CC312" t="s">
        <v>79</v>
      </c>
      <c r="CJ312" t="s">
        <v>105</v>
      </c>
      <c r="CL312" t="s">
        <v>106</v>
      </c>
      <c r="CO312" t="s">
        <v>108</v>
      </c>
    </row>
    <row r="313" spans="1:93" x14ac:dyDescent="0.2">
      <c r="A313">
        <v>1747</v>
      </c>
      <c r="B313">
        <v>11125991215</v>
      </c>
      <c r="C313" t="s">
        <v>12</v>
      </c>
      <c r="J313" t="s">
        <v>612</v>
      </c>
      <c r="M313" t="s">
        <v>134</v>
      </c>
      <c r="P313" t="s">
        <v>94</v>
      </c>
      <c r="Q313" t="s">
        <v>96</v>
      </c>
      <c r="R313" t="s">
        <v>94</v>
      </c>
      <c r="S313" t="s">
        <v>94</v>
      </c>
      <c r="T313" t="s">
        <v>95</v>
      </c>
      <c r="U313" t="s">
        <v>96</v>
      </c>
      <c r="V313" t="s">
        <v>94</v>
      </c>
      <c r="W313" t="s">
        <v>94</v>
      </c>
      <c r="X313" t="s">
        <v>96</v>
      </c>
      <c r="Y313" t="s">
        <v>94</v>
      </c>
      <c r="Z313" t="s">
        <v>94</v>
      </c>
      <c r="AA313" t="s">
        <v>94</v>
      </c>
      <c r="AB313" t="s">
        <v>96</v>
      </c>
      <c r="AC313" t="s">
        <v>95</v>
      </c>
      <c r="AD313" t="s">
        <v>188</v>
      </c>
      <c r="AE313" t="s">
        <v>97</v>
      </c>
      <c r="AF313" t="s">
        <v>95</v>
      </c>
      <c r="AG313" t="s">
        <v>95</v>
      </c>
      <c r="AH313" t="s">
        <v>188</v>
      </c>
      <c r="AI313" t="s">
        <v>188</v>
      </c>
      <c r="AJ313" t="s">
        <v>942</v>
      </c>
      <c r="AK313" t="s">
        <v>943</v>
      </c>
      <c r="AP313" t="s">
        <v>46</v>
      </c>
      <c r="AV313" t="s">
        <v>52</v>
      </c>
      <c r="AY313" t="s">
        <v>55</v>
      </c>
      <c r="BE313" t="s">
        <v>61</v>
      </c>
      <c r="BF313" t="s">
        <v>62</v>
      </c>
      <c r="BG313" t="s">
        <v>944</v>
      </c>
      <c r="BI313" t="s">
        <v>130</v>
      </c>
      <c r="BK313" t="s">
        <v>120</v>
      </c>
      <c r="BL313" t="s">
        <v>120</v>
      </c>
      <c r="BM313" t="s">
        <v>67</v>
      </c>
      <c r="BN313" t="s">
        <v>68</v>
      </c>
      <c r="BO313" t="s">
        <v>69</v>
      </c>
      <c r="BY313" t="s">
        <v>131</v>
      </c>
      <c r="CA313" t="s">
        <v>104</v>
      </c>
      <c r="CG313" t="s">
        <v>83</v>
      </c>
      <c r="CJ313" t="s">
        <v>105</v>
      </c>
      <c r="CL313" t="s">
        <v>106</v>
      </c>
      <c r="CM313" t="s">
        <v>945</v>
      </c>
      <c r="CO313" t="s">
        <v>108</v>
      </c>
    </row>
    <row r="314" spans="1:93" x14ac:dyDescent="0.2">
      <c r="A314">
        <v>1744</v>
      </c>
      <c r="B314">
        <v>11125947304</v>
      </c>
      <c r="C314" t="s">
        <v>12</v>
      </c>
      <c r="D314" t="s">
        <v>13</v>
      </c>
      <c r="F314" t="s">
        <v>15</v>
      </c>
      <c r="J314" t="s">
        <v>612</v>
      </c>
      <c r="M314" t="s">
        <v>118</v>
      </c>
      <c r="P314" t="s">
        <v>94</v>
      </c>
      <c r="Q314" t="s">
        <v>94</v>
      </c>
      <c r="R314" t="s">
        <v>94</v>
      </c>
      <c r="S314" t="s">
        <v>96</v>
      </c>
      <c r="T314" t="s">
        <v>94</v>
      </c>
      <c r="U314" t="s">
        <v>94</v>
      </c>
      <c r="V314" t="s">
        <v>94</v>
      </c>
      <c r="W314" t="s">
        <v>96</v>
      </c>
      <c r="X314" t="s">
        <v>94</v>
      </c>
      <c r="Y314" t="s">
        <v>94</v>
      </c>
      <c r="Z314" t="s">
        <v>96</v>
      </c>
      <c r="AA314" t="s">
        <v>94</v>
      </c>
      <c r="AB314" t="s">
        <v>96</v>
      </c>
      <c r="AC314" t="s">
        <v>94</v>
      </c>
      <c r="AD314" t="s">
        <v>94</v>
      </c>
      <c r="AE314" t="s">
        <v>96</v>
      </c>
      <c r="AF314" t="s">
        <v>94</v>
      </c>
      <c r="AG314" t="s">
        <v>96</v>
      </c>
      <c r="AH314" t="s">
        <v>96</v>
      </c>
      <c r="AI314" t="s">
        <v>95</v>
      </c>
      <c r="AJ314" t="s">
        <v>946</v>
      </c>
      <c r="AK314" t="s">
        <v>947</v>
      </c>
      <c r="AN314" t="s">
        <v>44</v>
      </c>
      <c r="AP314" t="s">
        <v>46</v>
      </c>
      <c r="AQ314" t="s">
        <v>47</v>
      </c>
      <c r="AZ314" t="s">
        <v>56</v>
      </c>
      <c r="BB314" t="s">
        <v>58</v>
      </c>
      <c r="BG314" t="s">
        <v>948</v>
      </c>
      <c r="BI314" t="s">
        <v>101</v>
      </c>
      <c r="BK314" t="s">
        <v>102</v>
      </c>
      <c r="BL314" t="s">
        <v>102</v>
      </c>
      <c r="BM314" t="s">
        <v>67</v>
      </c>
      <c r="BN314" t="s">
        <v>68</v>
      </c>
      <c r="BO314" t="s">
        <v>69</v>
      </c>
      <c r="BQ314" t="s">
        <v>71</v>
      </c>
      <c r="BR314" t="s">
        <v>72</v>
      </c>
      <c r="BY314" t="s">
        <v>126</v>
      </c>
      <c r="CA314" t="s">
        <v>104</v>
      </c>
      <c r="CC314" t="s">
        <v>79</v>
      </c>
      <c r="CJ314" t="s">
        <v>171</v>
      </c>
      <c r="CL314" t="s">
        <v>172</v>
      </c>
      <c r="CM314" t="s">
        <v>128</v>
      </c>
      <c r="CO314" t="s">
        <v>108</v>
      </c>
    </row>
    <row r="315" spans="1:93" x14ac:dyDescent="0.2">
      <c r="A315">
        <v>1732</v>
      </c>
      <c r="B315">
        <v>11125869048</v>
      </c>
      <c r="C315" t="s">
        <v>12</v>
      </c>
      <c r="F315" t="s">
        <v>15</v>
      </c>
      <c r="J315" t="s">
        <v>612</v>
      </c>
      <c r="M315" t="s">
        <v>109</v>
      </c>
      <c r="P315" t="s">
        <v>96</v>
      </c>
      <c r="Q315" t="s">
        <v>94</v>
      </c>
      <c r="R315" t="s">
        <v>94</v>
      </c>
      <c r="S315" t="s">
        <v>94</v>
      </c>
      <c r="T315" t="s">
        <v>94</v>
      </c>
      <c r="U315" t="s">
        <v>94</v>
      </c>
      <c r="V315" t="s">
        <v>94</v>
      </c>
      <c r="W315" t="s">
        <v>94</v>
      </c>
      <c r="X315" t="s">
        <v>94</v>
      </c>
      <c r="Y315" t="s">
        <v>96</v>
      </c>
      <c r="Z315" t="s">
        <v>94</v>
      </c>
      <c r="AA315" t="s">
        <v>95</v>
      </c>
      <c r="AB315" t="s">
        <v>94</v>
      </c>
      <c r="AC315" t="s">
        <v>96</v>
      </c>
      <c r="AD315" t="s">
        <v>95</v>
      </c>
      <c r="AE315" t="s">
        <v>96</v>
      </c>
      <c r="AF315" t="s">
        <v>96</v>
      </c>
      <c r="AG315" t="s">
        <v>96</v>
      </c>
      <c r="AH315" t="s">
        <v>94</v>
      </c>
      <c r="AI315" t="s">
        <v>97</v>
      </c>
      <c r="AJ315" t="s">
        <v>949</v>
      </c>
      <c r="AK315" t="s">
        <v>159</v>
      </c>
      <c r="AS315" t="s">
        <v>49</v>
      </c>
      <c r="AT315" t="s">
        <v>50</v>
      </c>
      <c r="AU315" t="s">
        <v>51</v>
      </c>
      <c r="AY315" t="s">
        <v>55</v>
      </c>
      <c r="BI315" t="s">
        <v>130</v>
      </c>
      <c r="BK315" t="s">
        <v>102</v>
      </c>
      <c r="BL315" t="s">
        <v>151</v>
      </c>
      <c r="BN315" t="s">
        <v>68</v>
      </c>
      <c r="BO315" t="s">
        <v>69</v>
      </c>
      <c r="BQ315" t="s">
        <v>71</v>
      </c>
      <c r="BR315" t="s">
        <v>72</v>
      </c>
      <c r="BY315" t="s">
        <v>131</v>
      </c>
      <c r="CA315" t="s">
        <v>104</v>
      </c>
      <c r="CC315" t="s">
        <v>79</v>
      </c>
      <c r="CJ315" t="s">
        <v>105</v>
      </c>
      <c r="CL315" t="s">
        <v>106</v>
      </c>
      <c r="CM315" t="s">
        <v>152</v>
      </c>
      <c r="CO315" t="s">
        <v>108</v>
      </c>
    </row>
    <row r="316" spans="1:93" x14ac:dyDescent="0.2">
      <c r="A316">
        <v>1729</v>
      </c>
      <c r="B316">
        <v>11125829640</v>
      </c>
      <c r="C316" t="s">
        <v>12</v>
      </c>
      <c r="D316" t="s">
        <v>13</v>
      </c>
      <c r="F316" t="s">
        <v>15</v>
      </c>
      <c r="J316" t="s">
        <v>612</v>
      </c>
      <c r="M316" t="s">
        <v>118</v>
      </c>
      <c r="P316" t="s">
        <v>94</v>
      </c>
      <c r="Q316" t="s">
        <v>96</v>
      </c>
      <c r="R316" t="s">
        <v>94</v>
      </c>
      <c r="S316" t="s">
        <v>94</v>
      </c>
      <c r="T316" t="s">
        <v>96</v>
      </c>
      <c r="U316" t="s">
        <v>94</v>
      </c>
      <c r="V316" t="s">
        <v>94</v>
      </c>
      <c r="W316" t="s">
        <v>96</v>
      </c>
      <c r="X316" t="s">
        <v>96</v>
      </c>
      <c r="Y316" t="s">
        <v>96</v>
      </c>
      <c r="Z316" t="s">
        <v>96</v>
      </c>
      <c r="AA316" t="s">
        <v>94</v>
      </c>
      <c r="AB316" t="s">
        <v>96</v>
      </c>
      <c r="AC316" t="s">
        <v>96</v>
      </c>
      <c r="AD316" t="s">
        <v>96</v>
      </c>
      <c r="AE316" t="s">
        <v>96</v>
      </c>
      <c r="AF316" t="s">
        <v>94</v>
      </c>
      <c r="AG316" t="s">
        <v>96</v>
      </c>
      <c r="AH316" t="s">
        <v>95</v>
      </c>
      <c r="AI316" t="s">
        <v>95</v>
      </c>
      <c r="AJ316" t="s">
        <v>950</v>
      </c>
      <c r="AK316" t="s">
        <v>951</v>
      </c>
      <c r="AM316" t="s">
        <v>43</v>
      </c>
      <c r="AP316" t="s">
        <v>46</v>
      </c>
      <c r="AQ316" t="s">
        <v>47</v>
      </c>
      <c r="BG316" t="s">
        <v>952</v>
      </c>
      <c r="BI316" t="s">
        <v>113</v>
      </c>
      <c r="BK316" t="s">
        <v>102</v>
      </c>
      <c r="BL316" t="s">
        <v>120</v>
      </c>
      <c r="BM316" t="s">
        <v>67</v>
      </c>
      <c r="BO316" t="s">
        <v>69</v>
      </c>
      <c r="BP316" t="s">
        <v>70</v>
      </c>
      <c r="BR316" t="s">
        <v>72</v>
      </c>
      <c r="BS316" t="s">
        <v>73</v>
      </c>
      <c r="BY316" t="s">
        <v>126</v>
      </c>
      <c r="CA316" t="s">
        <v>115</v>
      </c>
      <c r="CC316" t="s">
        <v>79</v>
      </c>
      <c r="CJ316" t="s">
        <v>171</v>
      </c>
      <c r="CL316" t="s">
        <v>106</v>
      </c>
      <c r="CM316" t="s">
        <v>953</v>
      </c>
      <c r="CO316" t="s">
        <v>133</v>
      </c>
    </row>
    <row r="317" spans="1:93" x14ac:dyDescent="0.2">
      <c r="A317">
        <v>1721</v>
      </c>
      <c r="B317">
        <v>11125781838</v>
      </c>
      <c r="C317" t="s">
        <v>12</v>
      </c>
      <c r="D317" t="s">
        <v>13</v>
      </c>
      <c r="H317" t="s">
        <v>954</v>
      </c>
      <c r="J317" t="s">
        <v>612</v>
      </c>
      <c r="M317" t="s">
        <v>118</v>
      </c>
      <c r="P317" t="s">
        <v>94</v>
      </c>
      <c r="Q317" t="s">
        <v>94</v>
      </c>
      <c r="R317" t="s">
        <v>96</v>
      </c>
      <c r="S317" t="s">
        <v>96</v>
      </c>
      <c r="T317" t="s">
        <v>95</v>
      </c>
      <c r="U317" t="s">
        <v>96</v>
      </c>
      <c r="V317" t="s">
        <v>95</v>
      </c>
      <c r="W317" t="s">
        <v>97</v>
      </c>
      <c r="X317" t="s">
        <v>94</v>
      </c>
      <c r="Y317" t="s">
        <v>96</v>
      </c>
      <c r="Z317" t="s">
        <v>188</v>
      </c>
      <c r="AA317" t="s">
        <v>188</v>
      </c>
      <c r="AB317" t="s">
        <v>95</v>
      </c>
      <c r="AC317" t="s">
        <v>188</v>
      </c>
      <c r="AD317" t="s">
        <v>188</v>
      </c>
      <c r="AE317" t="s">
        <v>188</v>
      </c>
      <c r="AF317" t="s">
        <v>95</v>
      </c>
      <c r="AG317" t="s">
        <v>95</v>
      </c>
      <c r="AH317" t="s">
        <v>188</v>
      </c>
      <c r="AI317" t="s">
        <v>188</v>
      </c>
      <c r="AJ317" t="s">
        <v>955</v>
      </c>
      <c r="AK317" t="s">
        <v>956</v>
      </c>
      <c r="AO317" t="s">
        <v>45</v>
      </c>
      <c r="AP317" t="s">
        <v>46</v>
      </c>
      <c r="BB317" t="s">
        <v>58</v>
      </c>
      <c r="BG317" t="s">
        <v>957</v>
      </c>
      <c r="BI317" t="s">
        <v>130</v>
      </c>
      <c r="BK317" t="s">
        <v>102</v>
      </c>
      <c r="BL317" t="s">
        <v>102</v>
      </c>
      <c r="BM317" t="s">
        <v>67</v>
      </c>
      <c r="BN317" t="s">
        <v>68</v>
      </c>
      <c r="BY317" t="s">
        <v>103</v>
      </c>
      <c r="CA317" t="s">
        <v>115</v>
      </c>
      <c r="CC317" t="s">
        <v>79</v>
      </c>
      <c r="CJ317" t="s">
        <v>127</v>
      </c>
      <c r="CL317" t="s">
        <v>172</v>
      </c>
      <c r="CM317" t="s">
        <v>499</v>
      </c>
      <c r="CO317" t="s">
        <v>108</v>
      </c>
    </row>
    <row r="318" spans="1:93" x14ac:dyDescent="0.2">
      <c r="A318">
        <v>1720</v>
      </c>
      <c r="B318">
        <v>11125780305</v>
      </c>
      <c r="C318" t="s">
        <v>12</v>
      </c>
      <c r="E318" t="s">
        <v>14</v>
      </c>
      <c r="F318" t="s">
        <v>15</v>
      </c>
      <c r="J318" t="s">
        <v>612</v>
      </c>
      <c r="M318" t="s">
        <v>148</v>
      </c>
      <c r="P318" t="s">
        <v>94</v>
      </c>
      <c r="Q318" t="s">
        <v>94</v>
      </c>
      <c r="R318" t="s">
        <v>94</v>
      </c>
      <c r="S318" t="s">
        <v>94</v>
      </c>
      <c r="T318" t="s">
        <v>96</v>
      </c>
      <c r="U318" t="s">
        <v>95</v>
      </c>
      <c r="V318" t="s">
        <v>95</v>
      </c>
      <c r="W318" t="s">
        <v>96</v>
      </c>
      <c r="X318" t="s">
        <v>188</v>
      </c>
      <c r="Y318" t="s">
        <v>96</v>
      </c>
      <c r="Z318" t="s">
        <v>97</v>
      </c>
      <c r="AA318" t="s">
        <v>96</v>
      </c>
      <c r="AB318" t="s">
        <v>94</v>
      </c>
      <c r="AC318" t="s">
        <v>95</v>
      </c>
      <c r="AD318" t="s">
        <v>96</v>
      </c>
      <c r="AE318" t="s">
        <v>96</v>
      </c>
      <c r="AF318" t="s">
        <v>95</v>
      </c>
      <c r="AG318" t="s">
        <v>96</v>
      </c>
      <c r="AH318" t="s">
        <v>96</v>
      </c>
      <c r="AI318" t="s">
        <v>96</v>
      </c>
      <c r="AJ318" t="s">
        <v>958</v>
      </c>
      <c r="AK318" t="s">
        <v>959</v>
      </c>
      <c r="AM318" t="s">
        <v>43</v>
      </c>
      <c r="AN318" t="s">
        <v>44</v>
      </c>
      <c r="AP318" t="s">
        <v>46</v>
      </c>
      <c r="AQ318" t="s">
        <v>47</v>
      </c>
      <c r="AZ318" t="s">
        <v>56</v>
      </c>
      <c r="BG318" t="s">
        <v>960</v>
      </c>
      <c r="BI318" t="s">
        <v>113</v>
      </c>
      <c r="BK318" t="s">
        <v>102</v>
      </c>
      <c r="BL318" t="s">
        <v>102</v>
      </c>
      <c r="BN318" t="s">
        <v>68</v>
      </c>
      <c r="BO318" t="s">
        <v>69</v>
      </c>
      <c r="BY318" t="s">
        <v>126</v>
      </c>
      <c r="CA318" t="s">
        <v>104</v>
      </c>
      <c r="CC318" t="s">
        <v>79</v>
      </c>
      <c r="CJ318" t="s">
        <v>127</v>
      </c>
      <c r="CL318" t="s">
        <v>106</v>
      </c>
      <c r="CM318" t="s">
        <v>961</v>
      </c>
      <c r="CO318" t="s">
        <v>133</v>
      </c>
    </row>
    <row r="319" spans="1:93" x14ac:dyDescent="0.2">
      <c r="A319">
        <v>1717</v>
      </c>
      <c r="B319">
        <v>11125758621</v>
      </c>
      <c r="C319" t="s">
        <v>12</v>
      </c>
      <c r="F319" t="s">
        <v>15</v>
      </c>
      <c r="J319" t="s">
        <v>612</v>
      </c>
      <c r="M319" t="s">
        <v>109</v>
      </c>
      <c r="P319" t="s">
        <v>94</v>
      </c>
      <c r="Q319" t="s">
        <v>96</v>
      </c>
      <c r="R319" t="s">
        <v>94</v>
      </c>
      <c r="S319" t="s">
        <v>96</v>
      </c>
      <c r="T319" t="s">
        <v>96</v>
      </c>
      <c r="U319" t="s">
        <v>96</v>
      </c>
      <c r="V319" t="s">
        <v>96</v>
      </c>
      <c r="W319" t="s">
        <v>94</v>
      </c>
      <c r="X319" t="s">
        <v>95</v>
      </c>
      <c r="Y319" t="s">
        <v>95</v>
      </c>
      <c r="Z319" t="s">
        <v>96</v>
      </c>
      <c r="AA319" t="s">
        <v>96</v>
      </c>
      <c r="AB319" t="s">
        <v>95</v>
      </c>
      <c r="AC319" t="s">
        <v>96</v>
      </c>
      <c r="AD319" t="s">
        <v>95</v>
      </c>
      <c r="AE319" t="s">
        <v>96</v>
      </c>
      <c r="AF319" t="s">
        <v>95</v>
      </c>
      <c r="AG319" t="s">
        <v>96</v>
      </c>
      <c r="AH319" t="s">
        <v>95</v>
      </c>
      <c r="AI319" t="s">
        <v>95</v>
      </c>
      <c r="AJ319" t="s">
        <v>962</v>
      </c>
      <c r="AK319" t="s">
        <v>963</v>
      </c>
      <c r="AN319" t="s">
        <v>44</v>
      </c>
      <c r="AY319" t="s">
        <v>55</v>
      </c>
      <c r="BG319" t="s">
        <v>964</v>
      </c>
      <c r="BI319" t="s">
        <v>113</v>
      </c>
      <c r="BK319" t="s">
        <v>120</v>
      </c>
      <c r="BL319" t="s">
        <v>120</v>
      </c>
      <c r="BM319" t="s">
        <v>67</v>
      </c>
      <c r="BN319" t="s">
        <v>68</v>
      </c>
      <c r="BQ319" t="s">
        <v>71</v>
      </c>
      <c r="BY319" t="s">
        <v>131</v>
      </c>
      <c r="CA319" t="s">
        <v>115</v>
      </c>
      <c r="CC319" t="s">
        <v>79</v>
      </c>
      <c r="CJ319" t="s">
        <v>127</v>
      </c>
      <c r="CL319" t="s">
        <v>106</v>
      </c>
      <c r="CM319" t="s">
        <v>965</v>
      </c>
      <c r="CO319" t="s">
        <v>108</v>
      </c>
    </row>
    <row r="320" spans="1:93" x14ac:dyDescent="0.2">
      <c r="A320">
        <v>1714</v>
      </c>
      <c r="B320">
        <v>11125748230</v>
      </c>
      <c r="C320" t="s">
        <v>12</v>
      </c>
      <c r="F320" t="s">
        <v>15</v>
      </c>
      <c r="J320" t="s">
        <v>612</v>
      </c>
      <c r="M320" t="s">
        <v>109</v>
      </c>
      <c r="P320" t="s">
        <v>94</v>
      </c>
      <c r="Q320" t="s">
        <v>94</v>
      </c>
      <c r="R320" t="s">
        <v>94</v>
      </c>
      <c r="S320" t="s">
        <v>94</v>
      </c>
      <c r="T320" t="s">
        <v>94</v>
      </c>
      <c r="U320" t="s">
        <v>96</v>
      </c>
      <c r="V320" t="s">
        <v>96</v>
      </c>
      <c r="W320" t="s">
        <v>94</v>
      </c>
      <c r="X320" t="s">
        <v>96</v>
      </c>
      <c r="Y320" t="s">
        <v>96</v>
      </c>
      <c r="Z320" t="s">
        <v>94</v>
      </c>
      <c r="AA320" t="s">
        <v>96</v>
      </c>
      <c r="AB320" t="s">
        <v>96</v>
      </c>
      <c r="AC320" t="s">
        <v>96</v>
      </c>
      <c r="AD320" t="s">
        <v>95</v>
      </c>
      <c r="AE320" t="s">
        <v>96</v>
      </c>
      <c r="AF320" t="s">
        <v>95</v>
      </c>
      <c r="AG320" t="s">
        <v>95</v>
      </c>
      <c r="AH320" t="s">
        <v>96</v>
      </c>
      <c r="AI320" t="s">
        <v>95</v>
      </c>
      <c r="AJ320" t="s">
        <v>966</v>
      </c>
      <c r="AK320" t="s">
        <v>967</v>
      </c>
      <c r="AP320" t="s">
        <v>46</v>
      </c>
      <c r="BG320" t="s">
        <v>968</v>
      </c>
      <c r="BI320" t="s">
        <v>113</v>
      </c>
      <c r="BK320" t="s">
        <v>102</v>
      </c>
      <c r="BL320" t="s">
        <v>102</v>
      </c>
      <c r="BM320" t="s">
        <v>67</v>
      </c>
      <c r="BN320" t="s">
        <v>68</v>
      </c>
      <c r="BO320" t="s">
        <v>69</v>
      </c>
      <c r="BY320" t="s">
        <v>126</v>
      </c>
      <c r="CA320" t="s">
        <v>104</v>
      </c>
      <c r="CC320" t="s">
        <v>79</v>
      </c>
      <c r="CJ320" t="s">
        <v>127</v>
      </c>
      <c r="CL320" t="s">
        <v>172</v>
      </c>
      <c r="CM320" t="s">
        <v>152</v>
      </c>
      <c r="CO320" t="s">
        <v>108</v>
      </c>
    </row>
    <row r="321" spans="1:93" x14ac:dyDescent="0.2">
      <c r="A321">
        <v>1712</v>
      </c>
      <c r="B321">
        <v>11125747445</v>
      </c>
      <c r="C321" t="s">
        <v>12</v>
      </c>
      <c r="F321" t="s">
        <v>15</v>
      </c>
      <c r="J321" t="s">
        <v>612</v>
      </c>
      <c r="M321" t="s">
        <v>93</v>
      </c>
      <c r="P321" t="s">
        <v>94</v>
      </c>
      <c r="Q321" t="s">
        <v>96</v>
      </c>
      <c r="R321" t="s">
        <v>94</v>
      </c>
      <c r="S321" t="s">
        <v>96</v>
      </c>
      <c r="T321" t="s">
        <v>96</v>
      </c>
      <c r="U321" t="s">
        <v>96</v>
      </c>
      <c r="V321" t="s">
        <v>96</v>
      </c>
      <c r="W321" t="s">
        <v>96</v>
      </c>
      <c r="X321" t="s">
        <v>95</v>
      </c>
      <c r="Y321" t="s">
        <v>96</v>
      </c>
      <c r="Z321" t="s">
        <v>95</v>
      </c>
      <c r="AA321" t="s">
        <v>96</v>
      </c>
      <c r="AB321" t="s">
        <v>96</v>
      </c>
      <c r="AC321" t="s">
        <v>95</v>
      </c>
      <c r="AD321" t="s">
        <v>96</v>
      </c>
      <c r="AE321" t="s">
        <v>96</v>
      </c>
      <c r="AF321" t="s">
        <v>96</v>
      </c>
      <c r="AG321" t="s">
        <v>96</v>
      </c>
      <c r="AH321" t="s">
        <v>95</v>
      </c>
      <c r="AI321" t="s">
        <v>97</v>
      </c>
      <c r="AM321" t="s">
        <v>43</v>
      </c>
      <c r="AN321" t="s">
        <v>44</v>
      </c>
      <c r="AS321" t="s">
        <v>49</v>
      </c>
      <c r="AY321" t="s">
        <v>55</v>
      </c>
      <c r="BI321" t="s">
        <v>130</v>
      </c>
      <c r="BK321" t="s">
        <v>102</v>
      </c>
      <c r="BL321" t="s">
        <v>102</v>
      </c>
      <c r="BM321" t="s">
        <v>67</v>
      </c>
      <c r="BN321" t="s">
        <v>68</v>
      </c>
      <c r="BO321" t="s">
        <v>69</v>
      </c>
      <c r="BP321" t="s">
        <v>70</v>
      </c>
      <c r="BR321" t="s">
        <v>72</v>
      </c>
      <c r="BS321" t="s">
        <v>73</v>
      </c>
      <c r="BY321" t="s">
        <v>114</v>
      </c>
      <c r="CA321" t="s">
        <v>104</v>
      </c>
      <c r="CC321" t="s">
        <v>79</v>
      </c>
      <c r="CJ321" t="s">
        <v>105</v>
      </c>
      <c r="CL321" t="s">
        <v>132</v>
      </c>
      <c r="CO321" t="s">
        <v>108</v>
      </c>
    </row>
    <row r="322" spans="1:93" x14ac:dyDescent="0.2">
      <c r="A322">
        <v>1708</v>
      </c>
      <c r="B322">
        <v>11125735877</v>
      </c>
      <c r="C322" t="s">
        <v>12</v>
      </c>
      <c r="D322" t="s">
        <v>13</v>
      </c>
      <c r="F322" t="s">
        <v>15</v>
      </c>
      <c r="J322" t="s">
        <v>612</v>
      </c>
      <c r="M322" t="s">
        <v>134</v>
      </c>
      <c r="P322" t="s">
        <v>94</v>
      </c>
      <c r="Q322" t="s">
        <v>94</v>
      </c>
      <c r="R322" t="s">
        <v>94</v>
      </c>
      <c r="S322" t="s">
        <v>94</v>
      </c>
      <c r="T322" t="s">
        <v>94</v>
      </c>
      <c r="U322" t="s">
        <v>94</v>
      </c>
      <c r="V322" t="s">
        <v>94</v>
      </c>
      <c r="W322" t="s">
        <v>95</v>
      </c>
      <c r="X322" t="s">
        <v>96</v>
      </c>
      <c r="Y322" t="s">
        <v>94</v>
      </c>
      <c r="Z322" t="s">
        <v>94</v>
      </c>
      <c r="AA322" t="s">
        <v>94</v>
      </c>
      <c r="AB322" t="s">
        <v>95</v>
      </c>
      <c r="AC322" t="s">
        <v>95</v>
      </c>
      <c r="AD322" t="s">
        <v>94</v>
      </c>
      <c r="AE322" t="s">
        <v>94</v>
      </c>
      <c r="AF322" t="s">
        <v>94</v>
      </c>
      <c r="AG322" t="s">
        <v>95</v>
      </c>
      <c r="AH322" t="s">
        <v>188</v>
      </c>
      <c r="AI322" t="s">
        <v>95</v>
      </c>
      <c r="AJ322" t="s">
        <v>969</v>
      </c>
      <c r="AK322" t="s">
        <v>970</v>
      </c>
      <c r="AO322" t="s">
        <v>45</v>
      </c>
      <c r="AQ322" t="s">
        <v>47</v>
      </c>
      <c r="AS322" t="s">
        <v>49</v>
      </c>
      <c r="BC322" t="s">
        <v>59</v>
      </c>
      <c r="BG322" t="s">
        <v>971</v>
      </c>
      <c r="BI322" t="s">
        <v>192</v>
      </c>
      <c r="BK322" t="s">
        <v>102</v>
      </c>
      <c r="BL322" t="s">
        <v>102</v>
      </c>
      <c r="BM322" t="s">
        <v>67</v>
      </c>
      <c r="BY322" t="s">
        <v>103</v>
      </c>
      <c r="CA322" t="s">
        <v>104</v>
      </c>
      <c r="CC322" t="s">
        <v>79</v>
      </c>
      <c r="CJ322" t="s">
        <v>83</v>
      </c>
      <c r="CL322" t="s">
        <v>172</v>
      </c>
      <c r="CO322" t="s">
        <v>172</v>
      </c>
    </row>
    <row r="323" spans="1:93" x14ac:dyDescent="0.2">
      <c r="A323">
        <v>1702</v>
      </c>
      <c r="B323">
        <v>11125716696</v>
      </c>
      <c r="C323" t="s">
        <v>12</v>
      </c>
      <c r="F323" t="s">
        <v>15</v>
      </c>
      <c r="J323" t="s">
        <v>612</v>
      </c>
      <c r="M323" t="s">
        <v>109</v>
      </c>
      <c r="P323" t="s">
        <v>94</v>
      </c>
      <c r="Q323" t="s">
        <v>94</v>
      </c>
      <c r="R323" t="s">
        <v>94</v>
      </c>
      <c r="S323" t="s">
        <v>94</v>
      </c>
      <c r="T323" t="s">
        <v>96</v>
      </c>
      <c r="U323" t="s">
        <v>94</v>
      </c>
      <c r="V323" t="s">
        <v>94</v>
      </c>
      <c r="W323" t="s">
        <v>95</v>
      </c>
      <c r="X323" t="s">
        <v>96</v>
      </c>
      <c r="Y323" t="s">
        <v>96</v>
      </c>
      <c r="Z323" t="s">
        <v>96</v>
      </c>
      <c r="AA323" t="s">
        <v>96</v>
      </c>
      <c r="AB323" t="s">
        <v>96</v>
      </c>
      <c r="AC323" t="s">
        <v>95</v>
      </c>
      <c r="AD323" t="s">
        <v>95</v>
      </c>
      <c r="AE323" t="s">
        <v>96</v>
      </c>
      <c r="AF323" t="s">
        <v>95</v>
      </c>
      <c r="AG323" t="s">
        <v>95</v>
      </c>
      <c r="AH323" t="s">
        <v>97</v>
      </c>
      <c r="AI323" t="s">
        <v>188</v>
      </c>
      <c r="AJ323" t="s">
        <v>972</v>
      </c>
      <c r="AK323" t="s">
        <v>973</v>
      </c>
      <c r="AO323" t="s">
        <v>45</v>
      </c>
      <c r="AP323" t="s">
        <v>46</v>
      </c>
      <c r="AT323" t="s">
        <v>50</v>
      </c>
      <c r="BB323" t="s">
        <v>58</v>
      </c>
      <c r="BG323" t="s">
        <v>974</v>
      </c>
      <c r="BI323" t="s">
        <v>130</v>
      </c>
      <c r="BK323" t="s">
        <v>102</v>
      </c>
      <c r="BL323" t="s">
        <v>151</v>
      </c>
      <c r="BM323" t="s">
        <v>67</v>
      </c>
      <c r="BY323" t="s">
        <v>121</v>
      </c>
      <c r="CA323" t="s">
        <v>104</v>
      </c>
      <c r="CC323" t="s">
        <v>79</v>
      </c>
      <c r="CJ323" t="s">
        <v>127</v>
      </c>
      <c r="CL323" t="s">
        <v>106</v>
      </c>
      <c r="CM323" t="s">
        <v>975</v>
      </c>
      <c r="CO323" t="s">
        <v>133</v>
      </c>
    </row>
    <row r="324" spans="1:93" x14ac:dyDescent="0.2">
      <c r="A324">
        <v>1697</v>
      </c>
      <c r="B324">
        <v>11125704472</v>
      </c>
      <c r="C324" t="s">
        <v>12</v>
      </c>
      <c r="D324" t="s">
        <v>13</v>
      </c>
      <c r="F324" t="s">
        <v>15</v>
      </c>
      <c r="J324" t="s">
        <v>612</v>
      </c>
      <c r="M324" t="s">
        <v>134</v>
      </c>
      <c r="P324" t="s">
        <v>94</v>
      </c>
      <c r="Q324" t="s">
        <v>96</v>
      </c>
      <c r="R324" t="s">
        <v>96</v>
      </c>
      <c r="S324" t="s">
        <v>94</v>
      </c>
      <c r="T324" t="s">
        <v>96</v>
      </c>
      <c r="U324" t="s">
        <v>95</v>
      </c>
      <c r="V324" t="s">
        <v>94</v>
      </c>
      <c r="W324" t="s">
        <v>95</v>
      </c>
      <c r="X324" t="s">
        <v>96</v>
      </c>
      <c r="Y324" t="s">
        <v>94</v>
      </c>
      <c r="Z324" t="s">
        <v>94</v>
      </c>
      <c r="AA324" t="s">
        <v>96</v>
      </c>
      <c r="AB324" t="s">
        <v>95</v>
      </c>
      <c r="AC324" t="s">
        <v>96</v>
      </c>
      <c r="AD324" t="s">
        <v>96</v>
      </c>
      <c r="AE324" t="s">
        <v>96</v>
      </c>
      <c r="AF324" t="s">
        <v>96</v>
      </c>
      <c r="AG324" t="s">
        <v>96</v>
      </c>
      <c r="AH324" t="s">
        <v>96</v>
      </c>
      <c r="AI324" t="s">
        <v>95</v>
      </c>
      <c r="AM324" t="s">
        <v>43</v>
      </c>
      <c r="AN324" t="s">
        <v>44</v>
      </c>
      <c r="AO324" t="s">
        <v>45</v>
      </c>
      <c r="AQ324" t="s">
        <v>47</v>
      </c>
      <c r="BC324" t="s">
        <v>59</v>
      </c>
      <c r="BI324" t="s">
        <v>113</v>
      </c>
      <c r="BK324" t="s">
        <v>102</v>
      </c>
      <c r="BL324" t="s">
        <v>120</v>
      </c>
      <c r="BM324" t="s">
        <v>67</v>
      </c>
      <c r="BN324" t="s">
        <v>68</v>
      </c>
      <c r="BQ324" t="s">
        <v>71</v>
      </c>
      <c r="BY324" t="s">
        <v>126</v>
      </c>
      <c r="CA324" t="s">
        <v>104</v>
      </c>
      <c r="CC324" t="s">
        <v>79</v>
      </c>
      <c r="CJ324" t="s">
        <v>171</v>
      </c>
      <c r="CL324" t="s">
        <v>106</v>
      </c>
      <c r="CM324" t="s">
        <v>976</v>
      </c>
      <c r="CO324" t="s">
        <v>133</v>
      </c>
    </row>
    <row r="325" spans="1:93" x14ac:dyDescent="0.2">
      <c r="A325">
        <v>1683</v>
      </c>
      <c r="B325">
        <v>11125044132</v>
      </c>
      <c r="C325" t="s">
        <v>12</v>
      </c>
      <c r="F325" t="s">
        <v>15</v>
      </c>
      <c r="J325" t="s">
        <v>612</v>
      </c>
      <c r="M325" t="s">
        <v>148</v>
      </c>
      <c r="P325" t="s">
        <v>94</v>
      </c>
      <c r="Q325" t="s">
        <v>94</v>
      </c>
      <c r="R325" t="s">
        <v>94</v>
      </c>
      <c r="S325" t="s">
        <v>94</v>
      </c>
      <c r="T325" t="s">
        <v>94</v>
      </c>
      <c r="U325" t="s">
        <v>94</v>
      </c>
      <c r="V325" t="s">
        <v>94</v>
      </c>
      <c r="W325" t="s">
        <v>94</v>
      </c>
      <c r="X325" t="s">
        <v>94</v>
      </c>
      <c r="Y325" t="s">
        <v>94</v>
      </c>
      <c r="Z325" t="s">
        <v>94</v>
      </c>
      <c r="AA325" t="s">
        <v>94</v>
      </c>
      <c r="AB325" t="s">
        <v>94</v>
      </c>
      <c r="AC325" t="s">
        <v>94</v>
      </c>
      <c r="AD325" t="s">
        <v>94</v>
      </c>
      <c r="AE325" t="s">
        <v>96</v>
      </c>
      <c r="AF325" t="s">
        <v>94</v>
      </c>
      <c r="AG325" t="s">
        <v>94</v>
      </c>
      <c r="AH325" t="s">
        <v>96</v>
      </c>
      <c r="AI325" t="s">
        <v>96</v>
      </c>
      <c r="AJ325" t="s">
        <v>977</v>
      </c>
      <c r="AK325" t="s">
        <v>978</v>
      </c>
      <c r="AM325" t="s">
        <v>43</v>
      </c>
      <c r="AN325" t="s">
        <v>44</v>
      </c>
      <c r="BG325" t="s">
        <v>979</v>
      </c>
      <c r="BI325" t="s">
        <v>101</v>
      </c>
      <c r="BK325" t="s">
        <v>102</v>
      </c>
      <c r="BL325" t="s">
        <v>102</v>
      </c>
      <c r="BN325" t="s">
        <v>68</v>
      </c>
      <c r="BO325" t="s">
        <v>69</v>
      </c>
      <c r="BU325" t="s">
        <v>75</v>
      </c>
      <c r="BY325" t="s">
        <v>126</v>
      </c>
      <c r="CA325" t="s">
        <v>104</v>
      </c>
      <c r="CC325" t="s">
        <v>79</v>
      </c>
      <c r="CJ325" t="s">
        <v>127</v>
      </c>
      <c r="CL325" t="s">
        <v>106</v>
      </c>
      <c r="CM325" t="s">
        <v>980</v>
      </c>
      <c r="CO325" t="s">
        <v>133</v>
      </c>
    </row>
    <row r="326" spans="1:93" x14ac:dyDescent="0.2">
      <c r="A326">
        <v>1682</v>
      </c>
      <c r="B326">
        <v>11125014869</v>
      </c>
      <c r="C326" t="s">
        <v>12</v>
      </c>
      <c r="J326" t="s">
        <v>612</v>
      </c>
      <c r="M326" t="s">
        <v>148</v>
      </c>
      <c r="P326" t="s">
        <v>94</v>
      </c>
      <c r="Q326" t="s">
        <v>94</v>
      </c>
      <c r="R326" t="s">
        <v>94</v>
      </c>
      <c r="S326" t="s">
        <v>94</v>
      </c>
      <c r="T326" t="s">
        <v>94</v>
      </c>
      <c r="U326" t="s">
        <v>96</v>
      </c>
      <c r="V326" t="s">
        <v>94</v>
      </c>
      <c r="W326" t="s">
        <v>94</v>
      </c>
      <c r="X326" t="s">
        <v>94</v>
      </c>
      <c r="Y326" t="s">
        <v>96</v>
      </c>
      <c r="Z326" t="s">
        <v>94</v>
      </c>
      <c r="AA326" t="s">
        <v>96</v>
      </c>
      <c r="AB326" t="s">
        <v>96</v>
      </c>
      <c r="AC326" t="s">
        <v>96</v>
      </c>
      <c r="AD326" t="s">
        <v>95</v>
      </c>
      <c r="AE326" t="s">
        <v>96</v>
      </c>
      <c r="AF326" t="s">
        <v>94</v>
      </c>
      <c r="AG326" t="s">
        <v>96</v>
      </c>
      <c r="AH326" t="s">
        <v>94</v>
      </c>
      <c r="AI326" t="s">
        <v>188</v>
      </c>
      <c r="AJ326" t="s">
        <v>981</v>
      </c>
      <c r="AK326" t="s">
        <v>275</v>
      </c>
      <c r="AY326" t="s">
        <v>55</v>
      </c>
      <c r="BG326" t="s">
        <v>982</v>
      </c>
      <c r="BI326" t="s">
        <v>130</v>
      </c>
      <c r="BK326" t="s">
        <v>102</v>
      </c>
      <c r="BL326" t="s">
        <v>102</v>
      </c>
      <c r="BN326" t="s">
        <v>68</v>
      </c>
      <c r="BR326" t="s">
        <v>72</v>
      </c>
      <c r="BT326" t="s">
        <v>74</v>
      </c>
      <c r="BY326" t="s">
        <v>114</v>
      </c>
      <c r="CA326" t="s">
        <v>104</v>
      </c>
      <c r="CC326" t="s">
        <v>79</v>
      </c>
      <c r="CJ326" t="s">
        <v>105</v>
      </c>
      <c r="CL326" t="s">
        <v>106</v>
      </c>
      <c r="CM326" t="s">
        <v>983</v>
      </c>
      <c r="CO326" t="s">
        <v>108</v>
      </c>
    </row>
    <row r="327" spans="1:93" x14ac:dyDescent="0.2">
      <c r="A327">
        <v>1671</v>
      </c>
      <c r="B327">
        <v>11124127207</v>
      </c>
      <c r="C327" t="s">
        <v>12</v>
      </c>
      <c r="D327" t="s">
        <v>13</v>
      </c>
      <c r="F327" t="s">
        <v>15</v>
      </c>
      <c r="J327" t="s">
        <v>612</v>
      </c>
      <c r="M327" t="s">
        <v>109</v>
      </c>
      <c r="P327" t="s">
        <v>94</v>
      </c>
      <c r="Q327" t="s">
        <v>94</v>
      </c>
      <c r="R327" t="s">
        <v>96</v>
      </c>
      <c r="S327" t="s">
        <v>94</v>
      </c>
      <c r="T327" t="s">
        <v>96</v>
      </c>
      <c r="U327" t="s">
        <v>96</v>
      </c>
      <c r="V327" t="s">
        <v>96</v>
      </c>
      <c r="W327" t="s">
        <v>96</v>
      </c>
      <c r="X327" t="s">
        <v>94</v>
      </c>
      <c r="Y327" t="s">
        <v>96</v>
      </c>
      <c r="Z327" t="s">
        <v>94</v>
      </c>
      <c r="AA327" t="s">
        <v>96</v>
      </c>
      <c r="AB327" t="s">
        <v>96</v>
      </c>
      <c r="AC327" t="s">
        <v>96</v>
      </c>
      <c r="AD327" t="s">
        <v>96</v>
      </c>
      <c r="AE327" t="s">
        <v>95</v>
      </c>
      <c r="AF327" t="s">
        <v>96</v>
      </c>
      <c r="AG327" t="s">
        <v>96</v>
      </c>
      <c r="AH327" t="s">
        <v>95</v>
      </c>
      <c r="AI327" t="s">
        <v>95</v>
      </c>
      <c r="AK327" t="s">
        <v>984</v>
      </c>
      <c r="AN327" t="s">
        <v>44</v>
      </c>
      <c r="AO327" t="s">
        <v>45</v>
      </c>
      <c r="AQ327" t="s">
        <v>47</v>
      </c>
      <c r="AZ327" t="s">
        <v>56</v>
      </c>
      <c r="BE327" t="s">
        <v>61</v>
      </c>
      <c r="BI327" t="s">
        <v>113</v>
      </c>
      <c r="BK327" t="s">
        <v>102</v>
      </c>
      <c r="BL327" t="s">
        <v>102</v>
      </c>
      <c r="BM327" t="s">
        <v>67</v>
      </c>
      <c r="BN327" t="s">
        <v>68</v>
      </c>
      <c r="BP327" t="s">
        <v>70</v>
      </c>
      <c r="BS327" t="s">
        <v>73</v>
      </c>
      <c r="BW327" t="s">
        <v>76</v>
      </c>
      <c r="BY327" t="s">
        <v>131</v>
      </c>
      <c r="CA327" t="s">
        <v>104</v>
      </c>
      <c r="CC327" t="s">
        <v>79</v>
      </c>
      <c r="CJ327" t="s">
        <v>127</v>
      </c>
      <c r="CL327" t="s">
        <v>106</v>
      </c>
      <c r="CM327" t="s">
        <v>985</v>
      </c>
      <c r="CO327" t="s">
        <v>108</v>
      </c>
    </row>
    <row r="328" spans="1:93" x14ac:dyDescent="0.2">
      <c r="A328">
        <v>1670</v>
      </c>
      <c r="B328">
        <v>11124026467</v>
      </c>
      <c r="C328" t="s">
        <v>12</v>
      </c>
      <c r="F328" t="s">
        <v>15</v>
      </c>
      <c r="J328" t="s">
        <v>612</v>
      </c>
      <c r="M328" t="s">
        <v>109</v>
      </c>
      <c r="P328" t="s">
        <v>94</v>
      </c>
      <c r="Q328" t="s">
        <v>94</v>
      </c>
      <c r="R328" t="s">
        <v>96</v>
      </c>
      <c r="S328" t="s">
        <v>94</v>
      </c>
      <c r="T328" t="s">
        <v>94</v>
      </c>
      <c r="U328" t="s">
        <v>96</v>
      </c>
      <c r="V328" t="s">
        <v>94</v>
      </c>
      <c r="W328" t="s">
        <v>96</v>
      </c>
      <c r="X328" t="s">
        <v>96</v>
      </c>
      <c r="Y328" t="s">
        <v>96</v>
      </c>
      <c r="Z328" t="s">
        <v>96</v>
      </c>
      <c r="AA328" t="s">
        <v>94</v>
      </c>
      <c r="AB328" t="s">
        <v>96</v>
      </c>
      <c r="AC328" t="s">
        <v>94</v>
      </c>
      <c r="AD328" t="s">
        <v>96</v>
      </c>
      <c r="AE328" t="s">
        <v>96</v>
      </c>
      <c r="AF328" t="s">
        <v>96</v>
      </c>
      <c r="AG328" t="s">
        <v>96</v>
      </c>
      <c r="AH328" t="s">
        <v>96</v>
      </c>
      <c r="AI328" t="s">
        <v>96</v>
      </c>
      <c r="AJ328" t="s">
        <v>986</v>
      </c>
      <c r="AK328" t="s">
        <v>987</v>
      </c>
      <c r="AP328" t="s">
        <v>46</v>
      </c>
      <c r="AR328" t="s">
        <v>48</v>
      </c>
      <c r="AV328" t="s">
        <v>52</v>
      </c>
      <c r="AW328" t="s">
        <v>53</v>
      </c>
      <c r="AY328" t="s">
        <v>55</v>
      </c>
      <c r="BG328" t="s">
        <v>988</v>
      </c>
      <c r="BI328" t="s">
        <v>113</v>
      </c>
      <c r="BK328" t="s">
        <v>102</v>
      </c>
      <c r="BL328" t="s">
        <v>102</v>
      </c>
      <c r="BM328" t="s">
        <v>67</v>
      </c>
      <c r="BN328" t="s">
        <v>68</v>
      </c>
      <c r="BO328" t="s">
        <v>69</v>
      </c>
      <c r="BP328" t="s">
        <v>70</v>
      </c>
      <c r="BQ328" t="s">
        <v>71</v>
      </c>
      <c r="BY328" t="s">
        <v>131</v>
      </c>
      <c r="CA328" t="s">
        <v>104</v>
      </c>
      <c r="CC328" t="s">
        <v>79</v>
      </c>
      <c r="CJ328" t="s">
        <v>105</v>
      </c>
      <c r="CL328" t="s">
        <v>132</v>
      </c>
      <c r="CM328" t="s">
        <v>197</v>
      </c>
      <c r="CO328" t="s">
        <v>108</v>
      </c>
    </row>
    <row r="329" spans="1:93" x14ac:dyDescent="0.2">
      <c r="A329">
        <v>1669</v>
      </c>
      <c r="B329">
        <v>11123990686</v>
      </c>
      <c r="C329" t="s">
        <v>12</v>
      </c>
      <c r="J329" t="s">
        <v>612</v>
      </c>
      <c r="M329" t="s">
        <v>148</v>
      </c>
      <c r="P329" t="s">
        <v>94</v>
      </c>
      <c r="Q329" t="s">
        <v>94</v>
      </c>
      <c r="R329" t="s">
        <v>95</v>
      </c>
      <c r="S329" t="s">
        <v>95</v>
      </c>
      <c r="T329" t="s">
        <v>96</v>
      </c>
      <c r="U329" t="s">
        <v>95</v>
      </c>
      <c r="V329" t="s">
        <v>96</v>
      </c>
      <c r="W329" t="s">
        <v>94</v>
      </c>
      <c r="X329" t="s">
        <v>94</v>
      </c>
      <c r="Y329" t="s">
        <v>96</v>
      </c>
      <c r="Z329" t="s">
        <v>94</v>
      </c>
      <c r="AA329" t="s">
        <v>94</v>
      </c>
      <c r="AB329" t="s">
        <v>95</v>
      </c>
      <c r="AC329" t="s">
        <v>96</v>
      </c>
      <c r="AD329" t="s">
        <v>96</v>
      </c>
      <c r="AE329" t="s">
        <v>95</v>
      </c>
      <c r="AF329" t="s">
        <v>96</v>
      </c>
      <c r="AG329" t="s">
        <v>95</v>
      </c>
      <c r="AH329" t="s">
        <v>95</v>
      </c>
      <c r="AI329" t="s">
        <v>95</v>
      </c>
      <c r="AJ329" t="s">
        <v>989</v>
      </c>
      <c r="AW329" t="s">
        <v>53</v>
      </c>
      <c r="BI329" t="s">
        <v>130</v>
      </c>
      <c r="BK329" t="s">
        <v>102</v>
      </c>
      <c r="BL329" t="s">
        <v>102</v>
      </c>
      <c r="BM329" t="s">
        <v>67</v>
      </c>
      <c r="BP329" t="s">
        <v>70</v>
      </c>
      <c r="BQ329" t="s">
        <v>71</v>
      </c>
      <c r="BY329" t="s">
        <v>103</v>
      </c>
      <c r="CA329" t="s">
        <v>115</v>
      </c>
      <c r="CG329" t="s">
        <v>83</v>
      </c>
      <c r="CJ329" t="s">
        <v>116</v>
      </c>
      <c r="CL329" t="s">
        <v>172</v>
      </c>
      <c r="CO329" t="s">
        <v>133</v>
      </c>
    </row>
    <row r="330" spans="1:93" x14ac:dyDescent="0.2">
      <c r="A330">
        <v>1639</v>
      </c>
      <c r="B330">
        <v>11122061980</v>
      </c>
      <c r="C330" t="s">
        <v>12</v>
      </c>
      <c r="J330" t="s">
        <v>612</v>
      </c>
      <c r="M330" t="s">
        <v>134</v>
      </c>
      <c r="P330" t="s">
        <v>94</v>
      </c>
      <c r="Q330" t="s">
        <v>95</v>
      </c>
      <c r="R330" t="s">
        <v>96</v>
      </c>
      <c r="S330" t="s">
        <v>96</v>
      </c>
      <c r="T330" t="s">
        <v>96</v>
      </c>
      <c r="U330" t="s">
        <v>96</v>
      </c>
      <c r="V330" t="s">
        <v>96</v>
      </c>
      <c r="W330" t="s">
        <v>94</v>
      </c>
      <c r="X330" t="s">
        <v>95</v>
      </c>
      <c r="Y330" t="s">
        <v>96</v>
      </c>
      <c r="Z330" t="s">
        <v>94</v>
      </c>
      <c r="AA330" t="s">
        <v>96</v>
      </c>
      <c r="AB330" t="s">
        <v>96</v>
      </c>
      <c r="AC330" t="s">
        <v>96</v>
      </c>
      <c r="AD330" t="s">
        <v>94</v>
      </c>
      <c r="AE330" t="s">
        <v>96</v>
      </c>
      <c r="AF330" t="s">
        <v>96</v>
      </c>
      <c r="AG330" t="s">
        <v>95</v>
      </c>
      <c r="AH330" t="s">
        <v>96</v>
      </c>
      <c r="AI330" t="s">
        <v>95</v>
      </c>
      <c r="AJ330" t="s">
        <v>990</v>
      </c>
      <c r="AM330" t="s">
        <v>43</v>
      </c>
      <c r="AN330" t="s">
        <v>44</v>
      </c>
      <c r="AR330" t="s">
        <v>48</v>
      </c>
      <c r="BA330" t="s">
        <v>57</v>
      </c>
      <c r="BE330" t="s">
        <v>61</v>
      </c>
      <c r="BI330" t="s">
        <v>130</v>
      </c>
      <c r="BK330" t="s">
        <v>120</v>
      </c>
      <c r="BL330" t="s">
        <v>120</v>
      </c>
      <c r="BP330" t="s">
        <v>70</v>
      </c>
      <c r="BQ330" t="s">
        <v>71</v>
      </c>
      <c r="BR330" t="s">
        <v>72</v>
      </c>
      <c r="BV330" t="s">
        <v>355</v>
      </c>
      <c r="BY330" t="s">
        <v>126</v>
      </c>
      <c r="CA330" t="s">
        <v>104</v>
      </c>
      <c r="CC330" t="s">
        <v>79</v>
      </c>
      <c r="CJ330" t="s">
        <v>116</v>
      </c>
      <c r="CL330" t="s">
        <v>172</v>
      </c>
      <c r="CO330" t="s">
        <v>108</v>
      </c>
    </row>
    <row r="331" spans="1:93" x14ac:dyDescent="0.2">
      <c r="A331">
        <v>1621</v>
      </c>
      <c r="B331">
        <v>11121661593</v>
      </c>
      <c r="C331" t="s">
        <v>12</v>
      </c>
      <c r="F331" t="s">
        <v>15</v>
      </c>
      <c r="J331" t="s">
        <v>612</v>
      </c>
      <c r="M331" t="s">
        <v>109</v>
      </c>
      <c r="P331" t="s">
        <v>94</v>
      </c>
      <c r="Q331" t="s">
        <v>96</v>
      </c>
      <c r="R331" t="s">
        <v>94</v>
      </c>
      <c r="S331" t="s">
        <v>96</v>
      </c>
      <c r="T331" t="s">
        <v>96</v>
      </c>
      <c r="U331" t="s">
        <v>95</v>
      </c>
      <c r="V331" t="s">
        <v>95</v>
      </c>
      <c r="W331" t="s">
        <v>96</v>
      </c>
      <c r="X331" t="s">
        <v>95</v>
      </c>
      <c r="Y331" t="s">
        <v>188</v>
      </c>
      <c r="Z331" t="s">
        <v>94</v>
      </c>
      <c r="AA331" t="s">
        <v>96</v>
      </c>
      <c r="AB331" t="s">
        <v>95</v>
      </c>
      <c r="AC331" t="s">
        <v>95</v>
      </c>
      <c r="AD331" t="s">
        <v>96</v>
      </c>
      <c r="AE331" t="s">
        <v>95</v>
      </c>
      <c r="AF331" t="s">
        <v>95</v>
      </c>
      <c r="AG331" t="s">
        <v>95</v>
      </c>
      <c r="AH331" t="s">
        <v>96</v>
      </c>
      <c r="AI331" t="s">
        <v>188</v>
      </c>
      <c r="AJ331" t="s">
        <v>991</v>
      </c>
      <c r="AK331" t="s">
        <v>992</v>
      </c>
      <c r="AO331" t="s">
        <v>45</v>
      </c>
      <c r="AP331" t="s">
        <v>46</v>
      </c>
      <c r="AT331" t="s">
        <v>50</v>
      </c>
      <c r="AX331" t="s">
        <v>54</v>
      </c>
      <c r="BG331" t="s">
        <v>993</v>
      </c>
      <c r="BI331" t="s">
        <v>130</v>
      </c>
      <c r="BK331" t="s">
        <v>102</v>
      </c>
      <c r="BL331" t="s">
        <v>120</v>
      </c>
      <c r="BM331" t="s">
        <v>67</v>
      </c>
      <c r="BN331" t="s">
        <v>68</v>
      </c>
      <c r="BO331" t="s">
        <v>69</v>
      </c>
      <c r="BY331" t="s">
        <v>126</v>
      </c>
      <c r="CA331" t="s">
        <v>104</v>
      </c>
      <c r="CC331" t="s">
        <v>79</v>
      </c>
      <c r="CJ331" t="s">
        <v>127</v>
      </c>
      <c r="CL331" t="s">
        <v>106</v>
      </c>
      <c r="CO331" t="s">
        <v>133</v>
      </c>
    </row>
    <row r="332" spans="1:93" x14ac:dyDescent="0.2">
      <c r="A332">
        <v>1619</v>
      </c>
      <c r="B332">
        <v>11121624174</v>
      </c>
      <c r="C332" t="s">
        <v>12</v>
      </c>
      <c r="D332" t="s">
        <v>13</v>
      </c>
      <c r="E332" t="s">
        <v>14</v>
      </c>
      <c r="F332" t="s">
        <v>15</v>
      </c>
      <c r="J332" t="s">
        <v>612</v>
      </c>
      <c r="M332" t="s">
        <v>134</v>
      </c>
      <c r="P332" t="s">
        <v>94</v>
      </c>
      <c r="Q332" t="s">
        <v>94</v>
      </c>
      <c r="R332" t="s">
        <v>94</v>
      </c>
      <c r="S332" t="s">
        <v>94</v>
      </c>
      <c r="T332" t="s">
        <v>94</v>
      </c>
      <c r="U332" t="s">
        <v>94</v>
      </c>
      <c r="V332" t="s">
        <v>95</v>
      </c>
      <c r="W332" t="s">
        <v>94</v>
      </c>
      <c r="X332" t="s">
        <v>94</v>
      </c>
      <c r="Y332" t="s">
        <v>94</v>
      </c>
      <c r="Z332" t="s">
        <v>96</v>
      </c>
      <c r="AA332" t="s">
        <v>97</v>
      </c>
      <c r="AB332" t="s">
        <v>96</v>
      </c>
      <c r="AC332" t="s">
        <v>94</v>
      </c>
      <c r="AD332" t="s">
        <v>97</v>
      </c>
      <c r="AE332" t="s">
        <v>94</v>
      </c>
      <c r="AF332" t="s">
        <v>95</v>
      </c>
      <c r="AG332" t="s">
        <v>95</v>
      </c>
      <c r="AH332" t="s">
        <v>96</v>
      </c>
      <c r="AI332" t="s">
        <v>94</v>
      </c>
      <c r="AN332" t="s">
        <v>44</v>
      </c>
      <c r="AU332" t="s">
        <v>51</v>
      </c>
      <c r="AW332" t="s">
        <v>53</v>
      </c>
      <c r="AZ332" t="s">
        <v>56</v>
      </c>
      <c r="BA332" t="s">
        <v>57</v>
      </c>
      <c r="BI332" t="s">
        <v>113</v>
      </c>
      <c r="BK332" t="s">
        <v>120</v>
      </c>
      <c r="BL332" t="s">
        <v>120</v>
      </c>
      <c r="BW332" t="s">
        <v>76</v>
      </c>
      <c r="BY332" t="s">
        <v>135</v>
      </c>
      <c r="CA332" t="s">
        <v>104</v>
      </c>
      <c r="CC332" t="s">
        <v>79</v>
      </c>
      <c r="CJ332" t="s">
        <v>105</v>
      </c>
      <c r="CL332" t="s">
        <v>106</v>
      </c>
      <c r="CO332" t="s">
        <v>133</v>
      </c>
    </row>
    <row r="333" spans="1:93" x14ac:dyDescent="0.2">
      <c r="A333">
        <v>1611</v>
      </c>
      <c r="B333">
        <v>11120805726</v>
      </c>
      <c r="C333" t="s">
        <v>12</v>
      </c>
      <c r="D333" t="s">
        <v>13</v>
      </c>
      <c r="F333" t="s">
        <v>15</v>
      </c>
      <c r="J333" t="s">
        <v>612</v>
      </c>
      <c r="M333" t="s">
        <v>134</v>
      </c>
      <c r="P333" t="s">
        <v>94</v>
      </c>
      <c r="Q333" t="s">
        <v>94</v>
      </c>
      <c r="R333" t="s">
        <v>94</v>
      </c>
      <c r="S333" t="s">
        <v>94</v>
      </c>
      <c r="T333" t="s">
        <v>96</v>
      </c>
      <c r="U333" t="s">
        <v>94</v>
      </c>
      <c r="V333" t="s">
        <v>96</v>
      </c>
      <c r="W333" t="s">
        <v>96</v>
      </c>
      <c r="X333" t="s">
        <v>94</v>
      </c>
      <c r="Y333" t="s">
        <v>94</v>
      </c>
      <c r="Z333" t="s">
        <v>96</v>
      </c>
      <c r="AA333" t="s">
        <v>188</v>
      </c>
      <c r="AB333" t="s">
        <v>94</v>
      </c>
      <c r="AC333" t="s">
        <v>95</v>
      </c>
      <c r="AD333" t="s">
        <v>95</v>
      </c>
      <c r="AE333" t="s">
        <v>94</v>
      </c>
      <c r="AF333" t="s">
        <v>95</v>
      </c>
      <c r="AG333" t="s">
        <v>95</v>
      </c>
      <c r="AH333" t="s">
        <v>96</v>
      </c>
      <c r="AI333" t="s">
        <v>188</v>
      </c>
      <c r="AJ333" t="s">
        <v>994</v>
      </c>
      <c r="AK333" t="s">
        <v>995</v>
      </c>
      <c r="AN333" t="s">
        <v>44</v>
      </c>
      <c r="AQ333" t="s">
        <v>47</v>
      </c>
      <c r="BC333" t="s">
        <v>59</v>
      </c>
      <c r="BG333" t="s">
        <v>996</v>
      </c>
      <c r="BI333" t="s">
        <v>113</v>
      </c>
      <c r="BK333" t="s">
        <v>102</v>
      </c>
      <c r="BL333" t="s">
        <v>102</v>
      </c>
      <c r="BM333" t="s">
        <v>67</v>
      </c>
      <c r="BN333" t="s">
        <v>68</v>
      </c>
      <c r="BY333" t="s">
        <v>121</v>
      </c>
      <c r="CA333" t="s">
        <v>115</v>
      </c>
      <c r="CC333" t="s">
        <v>79</v>
      </c>
      <c r="CJ333" t="s">
        <v>127</v>
      </c>
      <c r="CL333" t="s">
        <v>106</v>
      </c>
      <c r="CM333" t="s">
        <v>997</v>
      </c>
      <c r="CO333" t="s">
        <v>108</v>
      </c>
    </row>
    <row r="334" spans="1:93" x14ac:dyDescent="0.2">
      <c r="A334">
        <v>1607</v>
      </c>
      <c r="B334">
        <v>11120666828</v>
      </c>
      <c r="C334" t="s">
        <v>12</v>
      </c>
      <c r="D334" t="s">
        <v>13</v>
      </c>
      <c r="F334" t="s">
        <v>15</v>
      </c>
      <c r="J334" t="s">
        <v>612</v>
      </c>
      <c r="M334" t="s">
        <v>109</v>
      </c>
      <c r="P334" t="s">
        <v>94</v>
      </c>
      <c r="Q334" t="s">
        <v>94</v>
      </c>
      <c r="R334" t="s">
        <v>94</v>
      </c>
      <c r="S334" t="s">
        <v>94</v>
      </c>
      <c r="T334" t="s">
        <v>94</v>
      </c>
      <c r="U334" t="s">
        <v>94</v>
      </c>
      <c r="V334" t="s">
        <v>94</v>
      </c>
      <c r="W334" t="s">
        <v>96</v>
      </c>
      <c r="X334" t="s">
        <v>95</v>
      </c>
      <c r="Y334" t="s">
        <v>94</v>
      </c>
      <c r="Z334" t="s">
        <v>96</v>
      </c>
      <c r="AA334" t="s">
        <v>94</v>
      </c>
      <c r="AB334" t="s">
        <v>94</v>
      </c>
      <c r="AC334" t="s">
        <v>95</v>
      </c>
      <c r="AD334" t="s">
        <v>96</v>
      </c>
      <c r="AE334" t="s">
        <v>95</v>
      </c>
      <c r="AF334" t="s">
        <v>94</v>
      </c>
      <c r="AG334" t="s">
        <v>95</v>
      </c>
      <c r="AH334" t="s">
        <v>95</v>
      </c>
      <c r="AI334" t="s">
        <v>95</v>
      </c>
      <c r="AJ334" t="s">
        <v>998</v>
      </c>
      <c r="AK334" t="s">
        <v>999</v>
      </c>
      <c r="AM334" t="s">
        <v>43</v>
      </c>
      <c r="BG334" t="s">
        <v>1000</v>
      </c>
      <c r="BI334" t="s">
        <v>130</v>
      </c>
      <c r="BK334" t="s">
        <v>102</v>
      </c>
      <c r="BL334" t="s">
        <v>120</v>
      </c>
      <c r="BM334" t="s">
        <v>67</v>
      </c>
      <c r="BY334" t="s">
        <v>131</v>
      </c>
      <c r="CA334" t="s">
        <v>104</v>
      </c>
      <c r="CC334" t="s">
        <v>79</v>
      </c>
      <c r="CJ334" t="s">
        <v>105</v>
      </c>
      <c r="CL334" t="s">
        <v>132</v>
      </c>
      <c r="CM334" t="s">
        <v>1001</v>
      </c>
      <c r="CO334" t="s">
        <v>108</v>
      </c>
    </row>
    <row r="335" spans="1:93" x14ac:dyDescent="0.2">
      <c r="A335">
        <v>1601</v>
      </c>
      <c r="B335">
        <v>11120406370</v>
      </c>
      <c r="C335" t="s">
        <v>12</v>
      </c>
      <c r="D335" t="s">
        <v>13</v>
      </c>
      <c r="F335" t="s">
        <v>15</v>
      </c>
      <c r="J335" t="s">
        <v>612</v>
      </c>
      <c r="M335" t="s">
        <v>148</v>
      </c>
      <c r="P335" t="s">
        <v>94</v>
      </c>
      <c r="Q335" t="s">
        <v>94</v>
      </c>
      <c r="R335" t="s">
        <v>94</v>
      </c>
      <c r="S335" t="s">
        <v>94</v>
      </c>
      <c r="T335" t="s">
        <v>96</v>
      </c>
      <c r="U335" t="s">
        <v>94</v>
      </c>
      <c r="V335" t="s">
        <v>96</v>
      </c>
      <c r="W335" t="s">
        <v>94</v>
      </c>
      <c r="X335" t="s">
        <v>94</v>
      </c>
      <c r="Y335" t="s">
        <v>96</v>
      </c>
      <c r="Z335" t="s">
        <v>96</v>
      </c>
      <c r="AA335" t="s">
        <v>96</v>
      </c>
      <c r="AB335" t="s">
        <v>95</v>
      </c>
      <c r="AC335" t="s">
        <v>94</v>
      </c>
      <c r="AD335" t="s">
        <v>95</v>
      </c>
      <c r="AE335" t="s">
        <v>94</v>
      </c>
      <c r="AF335" t="s">
        <v>96</v>
      </c>
      <c r="AG335" t="s">
        <v>96</v>
      </c>
      <c r="AH335" t="s">
        <v>96</v>
      </c>
      <c r="AI335" t="s">
        <v>96</v>
      </c>
      <c r="AJ335" t="s">
        <v>1002</v>
      </c>
      <c r="AK335" t="s">
        <v>1003</v>
      </c>
      <c r="AS335" t="s">
        <v>49</v>
      </c>
      <c r="AU335" t="s">
        <v>51</v>
      </c>
      <c r="AY335" t="s">
        <v>55</v>
      </c>
      <c r="BG335" t="s">
        <v>1004</v>
      </c>
      <c r="BI335" t="s">
        <v>113</v>
      </c>
      <c r="BK335" t="s">
        <v>120</v>
      </c>
      <c r="BL335" t="s">
        <v>120</v>
      </c>
      <c r="BM335" t="s">
        <v>67</v>
      </c>
      <c r="BN335" t="s">
        <v>68</v>
      </c>
      <c r="BO335" t="s">
        <v>69</v>
      </c>
      <c r="BY335" t="s">
        <v>126</v>
      </c>
      <c r="CA335" t="s">
        <v>104</v>
      </c>
      <c r="CC335" t="s">
        <v>79</v>
      </c>
      <c r="CJ335" t="s">
        <v>127</v>
      </c>
      <c r="CL335" t="s">
        <v>132</v>
      </c>
      <c r="CM335" t="s">
        <v>542</v>
      </c>
      <c r="CO335" t="s">
        <v>133</v>
      </c>
    </row>
    <row r="336" spans="1:93" x14ac:dyDescent="0.2">
      <c r="A336">
        <v>1577</v>
      </c>
      <c r="B336">
        <v>11119866408</v>
      </c>
      <c r="C336" t="s">
        <v>12</v>
      </c>
      <c r="E336" t="s">
        <v>14</v>
      </c>
      <c r="F336" t="s">
        <v>15</v>
      </c>
      <c r="J336" t="s">
        <v>612</v>
      </c>
      <c r="M336" t="s">
        <v>118</v>
      </c>
      <c r="P336" t="s">
        <v>94</v>
      </c>
      <c r="Q336" t="s">
        <v>94</v>
      </c>
      <c r="R336" t="s">
        <v>96</v>
      </c>
      <c r="S336" t="s">
        <v>94</v>
      </c>
      <c r="T336" t="s">
        <v>96</v>
      </c>
      <c r="U336" t="s">
        <v>95</v>
      </c>
      <c r="V336" t="s">
        <v>96</v>
      </c>
      <c r="W336" t="s">
        <v>96</v>
      </c>
      <c r="X336" t="s">
        <v>96</v>
      </c>
      <c r="Y336" t="s">
        <v>94</v>
      </c>
      <c r="Z336" t="s">
        <v>96</v>
      </c>
      <c r="AA336" t="s">
        <v>94</v>
      </c>
      <c r="AB336" t="s">
        <v>96</v>
      </c>
      <c r="AC336" t="s">
        <v>96</v>
      </c>
      <c r="AD336" t="s">
        <v>95</v>
      </c>
      <c r="AE336" t="s">
        <v>96</v>
      </c>
      <c r="AF336" t="s">
        <v>95</v>
      </c>
      <c r="AG336" t="s">
        <v>96</v>
      </c>
      <c r="AH336" t="s">
        <v>94</v>
      </c>
      <c r="AI336" t="s">
        <v>96</v>
      </c>
      <c r="AJ336" t="s">
        <v>1005</v>
      </c>
      <c r="AK336" t="s">
        <v>1006</v>
      </c>
      <c r="AO336" t="s">
        <v>45</v>
      </c>
      <c r="AQ336" t="s">
        <v>47</v>
      </c>
      <c r="AS336" t="s">
        <v>49</v>
      </c>
      <c r="AT336" t="s">
        <v>50</v>
      </c>
      <c r="AY336" t="s">
        <v>55</v>
      </c>
      <c r="BG336" t="s">
        <v>1007</v>
      </c>
      <c r="BI336" t="s">
        <v>113</v>
      </c>
      <c r="BK336" t="s">
        <v>120</v>
      </c>
      <c r="BL336" t="s">
        <v>120</v>
      </c>
      <c r="BN336" t="s">
        <v>68</v>
      </c>
      <c r="BR336" t="s">
        <v>72</v>
      </c>
      <c r="BY336" t="s">
        <v>126</v>
      </c>
      <c r="CA336" t="s">
        <v>104</v>
      </c>
      <c r="CC336" t="s">
        <v>79</v>
      </c>
      <c r="CJ336" t="s">
        <v>127</v>
      </c>
      <c r="CL336" t="s">
        <v>106</v>
      </c>
      <c r="CO336" t="s">
        <v>133</v>
      </c>
    </row>
    <row r="337" spans="1:93" x14ac:dyDescent="0.2">
      <c r="A337">
        <v>1458</v>
      </c>
      <c r="B337">
        <v>11114523694</v>
      </c>
      <c r="C337" t="s">
        <v>12</v>
      </c>
      <c r="D337" t="s">
        <v>13</v>
      </c>
      <c r="F337" t="s">
        <v>15</v>
      </c>
      <c r="J337" t="s">
        <v>612</v>
      </c>
      <c r="M337" t="s">
        <v>118</v>
      </c>
      <c r="P337" t="s">
        <v>94</v>
      </c>
      <c r="Q337" t="s">
        <v>95</v>
      </c>
      <c r="R337" t="s">
        <v>94</v>
      </c>
      <c r="S337" t="s">
        <v>96</v>
      </c>
      <c r="T337" t="s">
        <v>95</v>
      </c>
      <c r="U337" t="s">
        <v>96</v>
      </c>
      <c r="V337" t="s">
        <v>96</v>
      </c>
      <c r="W337" t="s">
        <v>95</v>
      </c>
      <c r="X337" t="s">
        <v>188</v>
      </c>
      <c r="Y337" t="s">
        <v>96</v>
      </c>
      <c r="Z337" t="s">
        <v>96</v>
      </c>
      <c r="AA337" t="s">
        <v>96</v>
      </c>
      <c r="AB337" t="s">
        <v>96</v>
      </c>
      <c r="AC337" t="s">
        <v>188</v>
      </c>
      <c r="AD337" t="s">
        <v>95</v>
      </c>
      <c r="AE337" t="s">
        <v>96</v>
      </c>
      <c r="AF337" t="s">
        <v>95</v>
      </c>
      <c r="AG337" t="s">
        <v>96</v>
      </c>
      <c r="AH337" t="s">
        <v>97</v>
      </c>
      <c r="AI337" t="s">
        <v>188</v>
      </c>
      <c r="AN337" t="s">
        <v>44</v>
      </c>
      <c r="BI337" t="s">
        <v>101</v>
      </c>
      <c r="BK337" t="s">
        <v>102</v>
      </c>
      <c r="BL337" t="s">
        <v>120</v>
      </c>
      <c r="BM337" t="s">
        <v>67</v>
      </c>
      <c r="BO337" t="s">
        <v>69</v>
      </c>
      <c r="BY337" t="s">
        <v>131</v>
      </c>
      <c r="CA337" t="s">
        <v>104</v>
      </c>
      <c r="CC337" t="s">
        <v>79</v>
      </c>
      <c r="CJ337" t="s">
        <v>105</v>
      </c>
      <c r="CL337" t="s">
        <v>106</v>
      </c>
      <c r="CM337" t="s">
        <v>1008</v>
      </c>
      <c r="CO337" t="s">
        <v>108</v>
      </c>
    </row>
    <row r="338" spans="1:93" x14ac:dyDescent="0.2">
      <c r="A338">
        <v>1185</v>
      </c>
      <c r="B338">
        <v>11101893630</v>
      </c>
      <c r="C338" t="s">
        <v>12</v>
      </c>
      <c r="D338" t="s">
        <v>13</v>
      </c>
      <c r="F338" t="s">
        <v>15</v>
      </c>
      <c r="J338" t="s">
        <v>612</v>
      </c>
      <c r="M338" t="s">
        <v>109</v>
      </c>
      <c r="P338" t="s">
        <v>96</v>
      </c>
      <c r="Q338" t="s">
        <v>94</v>
      </c>
      <c r="R338" t="s">
        <v>96</v>
      </c>
      <c r="S338" t="s">
        <v>94</v>
      </c>
      <c r="T338" t="s">
        <v>96</v>
      </c>
      <c r="U338" t="s">
        <v>96</v>
      </c>
      <c r="V338" t="s">
        <v>96</v>
      </c>
      <c r="W338" t="s">
        <v>95</v>
      </c>
      <c r="X338" t="s">
        <v>96</v>
      </c>
      <c r="Y338" t="s">
        <v>95</v>
      </c>
      <c r="Z338" t="s">
        <v>96</v>
      </c>
      <c r="AA338" t="s">
        <v>96</v>
      </c>
      <c r="AB338" t="s">
        <v>188</v>
      </c>
      <c r="AC338" t="s">
        <v>95</v>
      </c>
      <c r="AD338" t="s">
        <v>97</v>
      </c>
      <c r="AE338" t="s">
        <v>95</v>
      </c>
      <c r="AF338" t="s">
        <v>97</v>
      </c>
      <c r="AG338" t="s">
        <v>96</v>
      </c>
      <c r="AH338" t="s">
        <v>97</v>
      </c>
      <c r="AI338" t="s">
        <v>188</v>
      </c>
      <c r="AJ338" t="s">
        <v>1009</v>
      </c>
      <c r="AK338" t="s">
        <v>1010</v>
      </c>
      <c r="AN338" t="s">
        <v>44</v>
      </c>
      <c r="AQ338" t="s">
        <v>47</v>
      </c>
      <c r="BD338" t="s">
        <v>60</v>
      </c>
      <c r="BG338" t="s">
        <v>1011</v>
      </c>
      <c r="BI338" t="s">
        <v>113</v>
      </c>
      <c r="BK338" t="s">
        <v>120</v>
      </c>
      <c r="BL338" t="s">
        <v>120</v>
      </c>
      <c r="BM338" t="s">
        <v>67</v>
      </c>
      <c r="BN338" t="s">
        <v>68</v>
      </c>
      <c r="BU338" t="s">
        <v>75</v>
      </c>
      <c r="BY338" t="s">
        <v>126</v>
      </c>
      <c r="CA338" t="s">
        <v>104</v>
      </c>
      <c r="CC338" t="s">
        <v>79</v>
      </c>
      <c r="CJ338" t="s">
        <v>171</v>
      </c>
      <c r="CL338" t="s">
        <v>106</v>
      </c>
      <c r="CM338" t="s">
        <v>1012</v>
      </c>
      <c r="CO338" t="s">
        <v>133</v>
      </c>
    </row>
    <row r="339" spans="1:93" x14ac:dyDescent="0.2">
      <c r="A339">
        <v>1157</v>
      </c>
      <c r="B339">
        <v>11099724981</v>
      </c>
      <c r="C339" t="s">
        <v>12</v>
      </c>
      <c r="D339" t="s">
        <v>13</v>
      </c>
      <c r="F339" t="s">
        <v>15</v>
      </c>
      <c r="J339" t="s">
        <v>612</v>
      </c>
      <c r="M339" t="s">
        <v>109</v>
      </c>
      <c r="P339" t="s">
        <v>94</v>
      </c>
      <c r="Q339" t="s">
        <v>94</v>
      </c>
      <c r="R339" t="s">
        <v>94</v>
      </c>
      <c r="S339" t="s">
        <v>94</v>
      </c>
      <c r="T339" t="s">
        <v>94</v>
      </c>
      <c r="U339" t="s">
        <v>94</v>
      </c>
      <c r="V339" t="s">
        <v>94</v>
      </c>
      <c r="W339" t="s">
        <v>94</v>
      </c>
      <c r="X339" t="s">
        <v>94</v>
      </c>
      <c r="Y339" t="s">
        <v>94</v>
      </c>
      <c r="Z339" t="s">
        <v>96</v>
      </c>
      <c r="AA339" t="s">
        <v>96</v>
      </c>
      <c r="AB339" t="s">
        <v>94</v>
      </c>
      <c r="AC339" t="s">
        <v>94</v>
      </c>
      <c r="AD339" t="s">
        <v>96</v>
      </c>
      <c r="AE339" t="s">
        <v>94</v>
      </c>
      <c r="AF339" t="s">
        <v>94</v>
      </c>
      <c r="AG339" t="s">
        <v>94</v>
      </c>
      <c r="AH339" t="s">
        <v>94</v>
      </c>
      <c r="AI339" t="s">
        <v>95</v>
      </c>
      <c r="AO339" t="s">
        <v>45</v>
      </c>
      <c r="AQ339" t="s">
        <v>47</v>
      </c>
      <c r="AS339" t="s">
        <v>49</v>
      </c>
      <c r="AU339" t="s">
        <v>51</v>
      </c>
      <c r="AV339" t="s">
        <v>52</v>
      </c>
      <c r="BG339" t="s">
        <v>1013</v>
      </c>
      <c r="BI339" t="s">
        <v>113</v>
      </c>
      <c r="BK339" t="s">
        <v>120</v>
      </c>
      <c r="BL339" t="s">
        <v>102</v>
      </c>
      <c r="BN339" t="s">
        <v>68</v>
      </c>
      <c r="BO339" t="s">
        <v>69</v>
      </c>
      <c r="BT339" t="s">
        <v>74</v>
      </c>
      <c r="BY339" t="s">
        <v>131</v>
      </c>
      <c r="CA339" t="s">
        <v>104</v>
      </c>
      <c r="CC339" t="s">
        <v>79</v>
      </c>
      <c r="CJ339" t="s">
        <v>127</v>
      </c>
      <c r="CL339" t="s">
        <v>132</v>
      </c>
      <c r="CM339" t="s">
        <v>1014</v>
      </c>
      <c r="CO339" t="s">
        <v>108</v>
      </c>
    </row>
    <row r="340" spans="1:93" x14ac:dyDescent="0.2">
      <c r="A340">
        <v>1146</v>
      </c>
      <c r="B340">
        <v>11099136234</v>
      </c>
      <c r="C340" t="s">
        <v>12</v>
      </c>
      <c r="H340" t="s">
        <v>954</v>
      </c>
      <c r="J340" t="s">
        <v>612</v>
      </c>
      <c r="M340" t="s">
        <v>118</v>
      </c>
      <c r="P340" t="s">
        <v>94</v>
      </c>
      <c r="Q340" t="s">
        <v>95</v>
      </c>
      <c r="R340" t="s">
        <v>94</v>
      </c>
      <c r="S340" t="s">
        <v>94</v>
      </c>
      <c r="T340" t="s">
        <v>96</v>
      </c>
      <c r="U340" t="s">
        <v>96</v>
      </c>
      <c r="V340" t="s">
        <v>96</v>
      </c>
      <c r="W340" t="s">
        <v>95</v>
      </c>
      <c r="X340" t="s">
        <v>96</v>
      </c>
      <c r="Y340" t="s">
        <v>95</v>
      </c>
      <c r="Z340" t="s">
        <v>97</v>
      </c>
      <c r="AA340" t="s">
        <v>96</v>
      </c>
      <c r="AB340" t="s">
        <v>94</v>
      </c>
      <c r="AC340" t="s">
        <v>95</v>
      </c>
      <c r="AD340" t="s">
        <v>95</v>
      </c>
      <c r="AE340" t="s">
        <v>95</v>
      </c>
      <c r="AF340" t="s">
        <v>94</v>
      </c>
      <c r="AG340" t="s">
        <v>96</v>
      </c>
      <c r="AH340" t="s">
        <v>97</v>
      </c>
      <c r="AI340" t="s">
        <v>188</v>
      </c>
      <c r="AJ340" t="s">
        <v>1015</v>
      </c>
      <c r="AK340" t="s">
        <v>1016</v>
      </c>
      <c r="AP340" t="s">
        <v>46</v>
      </c>
      <c r="AQ340" t="s">
        <v>47</v>
      </c>
      <c r="BC340" t="s">
        <v>59</v>
      </c>
      <c r="BG340" t="s">
        <v>1017</v>
      </c>
      <c r="BI340" t="s">
        <v>101</v>
      </c>
      <c r="BK340" t="s">
        <v>102</v>
      </c>
      <c r="BL340" t="s">
        <v>102</v>
      </c>
      <c r="BM340" t="s">
        <v>67</v>
      </c>
      <c r="BO340" t="s">
        <v>69</v>
      </c>
      <c r="BP340" t="s">
        <v>70</v>
      </c>
      <c r="BQ340" t="s">
        <v>71</v>
      </c>
      <c r="BR340" t="s">
        <v>72</v>
      </c>
      <c r="BS340" t="s">
        <v>73</v>
      </c>
      <c r="BY340" t="s">
        <v>135</v>
      </c>
      <c r="CA340" t="s">
        <v>115</v>
      </c>
      <c r="CC340" t="s">
        <v>79</v>
      </c>
      <c r="CJ340" t="s">
        <v>116</v>
      </c>
      <c r="CL340" t="s">
        <v>106</v>
      </c>
      <c r="CM340" t="s">
        <v>1018</v>
      </c>
      <c r="CO340" t="s">
        <v>133</v>
      </c>
    </row>
    <row r="341" spans="1:93" x14ac:dyDescent="0.2">
      <c r="A341">
        <v>1133</v>
      </c>
      <c r="B341">
        <v>11098655796</v>
      </c>
      <c r="C341" t="s">
        <v>12</v>
      </c>
      <c r="D341" t="s">
        <v>13</v>
      </c>
      <c r="F341" t="s">
        <v>15</v>
      </c>
      <c r="J341" t="s">
        <v>612</v>
      </c>
      <c r="M341" t="s">
        <v>134</v>
      </c>
      <c r="P341" t="s">
        <v>95</v>
      </c>
      <c r="Q341" t="s">
        <v>96</v>
      </c>
      <c r="R341" t="s">
        <v>96</v>
      </c>
      <c r="S341" t="s">
        <v>97</v>
      </c>
      <c r="T341" t="s">
        <v>97</v>
      </c>
      <c r="U341" t="s">
        <v>95</v>
      </c>
      <c r="V341" t="s">
        <v>96</v>
      </c>
      <c r="W341" t="s">
        <v>96</v>
      </c>
      <c r="X341" t="s">
        <v>97</v>
      </c>
      <c r="Y341" t="s">
        <v>94</v>
      </c>
      <c r="Z341" t="s">
        <v>94</v>
      </c>
      <c r="AA341" t="s">
        <v>94</v>
      </c>
      <c r="AB341" t="s">
        <v>188</v>
      </c>
      <c r="AC341" t="s">
        <v>95</v>
      </c>
      <c r="AD341" t="s">
        <v>97</v>
      </c>
      <c r="AE341" t="s">
        <v>95</v>
      </c>
      <c r="AF341" t="s">
        <v>96</v>
      </c>
      <c r="AG341" t="s">
        <v>95</v>
      </c>
      <c r="AH341" t="s">
        <v>96</v>
      </c>
      <c r="AI341" t="s">
        <v>95</v>
      </c>
      <c r="AJ341" t="s">
        <v>1019</v>
      </c>
      <c r="AK341" t="s">
        <v>250</v>
      </c>
      <c r="AN341" t="s">
        <v>44</v>
      </c>
      <c r="AS341" t="s">
        <v>49</v>
      </c>
      <c r="AU341" t="s">
        <v>51</v>
      </c>
      <c r="AV341" t="s">
        <v>52</v>
      </c>
      <c r="BF341" t="s">
        <v>62</v>
      </c>
      <c r="BI341" t="s">
        <v>130</v>
      </c>
      <c r="BK341" t="s">
        <v>102</v>
      </c>
      <c r="BL341" t="s">
        <v>143</v>
      </c>
      <c r="BM341" t="s">
        <v>67</v>
      </c>
      <c r="BV341" t="s">
        <v>1020</v>
      </c>
      <c r="BY341" t="s">
        <v>135</v>
      </c>
      <c r="CA341" t="s">
        <v>104</v>
      </c>
      <c r="CC341" t="s">
        <v>79</v>
      </c>
      <c r="CJ341" t="s">
        <v>127</v>
      </c>
      <c r="CL341" t="s">
        <v>132</v>
      </c>
      <c r="CM341" t="s">
        <v>1021</v>
      </c>
      <c r="CO341" t="s">
        <v>108</v>
      </c>
    </row>
    <row r="342" spans="1:93" x14ac:dyDescent="0.2">
      <c r="A342">
        <v>1130</v>
      </c>
      <c r="B342">
        <v>11098580190</v>
      </c>
      <c r="C342" t="s">
        <v>12</v>
      </c>
      <c r="D342" t="s">
        <v>13</v>
      </c>
      <c r="F342" t="s">
        <v>15</v>
      </c>
      <c r="J342" t="s">
        <v>612</v>
      </c>
      <c r="M342" t="s">
        <v>134</v>
      </c>
      <c r="P342" t="s">
        <v>94</v>
      </c>
      <c r="Q342" t="s">
        <v>94</v>
      </c>
      <c r="R342" t="s">
        <v>94</v>
      </c>
      <c r="S342" t="s">
        <v>94</v>
      </c>
      <c r="T342" t="s">
        <v>94</v>
      </c>
      <c r="U342" t="s">
        <v>94</v>
      </c>
      <c r="V342" t="s">
        <v>94</v>
      </c>
      <c r="W342" t="s">
        <v>94</v>
      </c>
      <c r="X342" t="s">
        <v>96</v>
      </c>
      <c r="Y342" t="s">
        <v>94</v>
      </c>
      <c r="Z342" t="s">
        <v>94</v>
      </c>
      <c r="AA342" t="s">
        <v>96</v>
      </c>
      <c r="AB342" t="s">
        <v>96</v>
      </c>
      <c r="AC342" t="s">
        <v>94</v>
      </c>
      <c r="AD342" t="s">
        <v>94</v>
      </c>
      <c r="AE342" t="s">
        <v>94</v>
      </c>
      <c r="AF342" t="s">
        <v>96</v>
      </c>
      <c r="AG342" t="s">
        <v>96</v>
      </c>
      <c r="AH342" t="s">
        <v>96</v>
      </c>
      <c r="AI342" t="s">
        <v>96</v>
      </c>
      <c r="AM342" t="s">
        <v>43</v>
      </c>
      <c r="AP342" t="s">
        <v>46</v>
      </c>
      <c r="AY342" t="s">
        <v>55</v>
      </c>
      <c r="BI342" t="s">
        <v>113</v>
      </c>
      <c r="BK342" t="s">
        <v>102</v>
      </c>
      <c r="BL342" t="s">
        <v>120</v>
      </c>
      <c r="BM342" t="s">
        <v>67</v>
      </c>
      <c r="BN342" t="s">
        <v>68</v>
      </c>
      <c r="BO342" t="s">
        <v>69</v>
      </c>
      <c r="BT342" t="s">
        <v>74</v>
      </c>
      <c r="BU342" t="s">
        <v>75</v>
      </c>
      <c r="BY342" t="s">
        <v>126</v>
      </c>
      <c r="CA342" t="s">
        <v>104</v>
      </c>
      <c r="CC342" t="s">
        <v>79</v>
      </c>
      <c r="CJ342" t="s">
        <v>171</v>
      </c>
      <c r="CL342" t="s">
        <v>106</v>
      </c>
      <c r="CO342" t="s">
        <v>133</v>
      </c>
    </row>
    <row r="343" spans="1:93" x14ac:dyDescent="0.2">
      <c r="A343">
        <v>1115</v>
      </c>
      <c r="B343">
        <v>11096367993</v>
      </c>
      <c r="C343" t="s">
        <v>12</v>
      </c>
      <c r="D343" t="s">
        <v>13</v>
      </c>
      <c r="F343" t="s">
        <v>15</v>
      </c>
      <c r="J343" t="s">
        <v>612</v>
      </c>
      <c r="M343" t="s">
        <v>134</v>
      </c>
      <c r="P343" t="s">
        <v>96</v>
      </c>
      <c r="Q343" t="s">
        <v>94</v>
      </c>
      <c r="R343" t="s">
        <v>96</v>
      </c>
      <c r="S343" t="s">
        <v>96</v>
      </c>
      <c r="T343" t="s">
        <v>96</v>
      </c>
      <c r="U343" t="s">
        <v>94</v>
      </c>
      <c r="V343" t="s">
        <v>95</v>
      </c>
      <c r="W343" t="s">
        <v>96</v>
      </c>
      <c r="X343" t="s">
        <v>94</v>
      </c>
      <c r="Y343" t="s">
        <v>96</v>
      </c>
      <c r="Z343" t="s">
        <v>95</v>
      </c>
      <c r="AA343" t="s">
        <v>94</v>
      </c>
      <c r="AB343" t="s">
        <v>96</v>
      </c>
      <c r="AC343" t="s">
        <v>94</v>
      </c>
      <c r="AD343" t="s">
        <v>95</v>
      </c>
      <c r="AE343" t="s">
        <v>96</v>
      </c>
      <c r="AF343" t="s">
        <v>95</v>
      </c>
      <c r="AG343" t="s">
        <v>96</v>
      </c>
      <c r="AH343" t="s">
        <v>95</v>
      </c>
      <c r="AI343" t="s">
        <v>96</v>
      </c>
      <c r="AJ343" t="s">
        <v>1022</v>
      </c>
      <c r="AK343" t="s">
        <v>1023</v>
      </c>
      <c r="AM343" t="s">
        <v>43</v>
      </c>
      <c r="AN343" t="s">
        <v>44</v>
      </c>
      <c r="AU343" t="s">
        <v>51</v>
      </c>
      <c r="AW343" t="s">
        <v>53</v>
      </c>
      <c r="BA343" t="s">
        <v>57</v>
      </c>
      <c r="BG343" t="s">
        <v>1024</v>
      </c>
      <c r="BI343" t="s">
        <v>113</v>
      </c>
      <c r="BK343" t="s">
        <v>102</v>
      </c>
      <c r="BL343" t="s">
        <v>102</v>
      </c>
      <c r="BM343" t="s">
        <v>67</v>
      </c>
      <c r="BN343" t="s">
        <v>68</v>
      </c>
      <c r="BO343" t="s">
        <v>69</v>
      </c>
      <c r="BY343" t="s">
        <v>103</v>
      </c>
      <c r="CA343" t="s">
        <v>115</v>
      </c>
      <c r="CC343" t="s">
        <v>79</v>
      </c>
      <c r="CJ343" t="s">
        <v>171</v>
      </c>
      <c r="CL343" t="s">
        <v>132</v>
      </c>
      <c r="CM343" t="s">
        <v>1025</v>
      </c>
      <c r="CO343" t="s">
        <v>108</v>
      </c>
    </row>
    <row r="344" spans="1:93" x14ac:dyDescent="0.2">
      <c r="A344">
        <v>1067</v>
      </c>
      <c r="B344">
        <v>11090640425</v>
      </c>
      <c r="C344" t="s">
        <v>12</v>
      </c>
      <c r="F344" t="s">
        <v>15</v>
      </c>
      <c r="H344" t="s">
        <v>1026</v>
      </c>
      <c r="J344" t="s">
        <v>612</v>
      </c>
      <c r="M344" t="s">
        <v>93</v>
      </c>
      <c r="P344" t="s">
        <v>94</v>
      </c>
      <c r="Q344" t="s">
        <v>94</v>
      </c>
      <c r="R344" t="s">
        <v>96</v>
      </c>
      <c r="S344" t="s">
        <v>94</v>
      </c>
      <c r="T344" t="s">
        <v>94</v>
      </c>
      <c r="U344" t="s">
        <v>96</v>
      </c>
      <c r="V344" t="s">
        <v>96</v>
      </c>
      <c r="W344" t="s">
        <v>94</v>
      </c>
      <c r="X344" t="s">
        <v>96</v>
      </c>
      <c r="Y344" t="s">
        <v>97</v>
      </c>
      <c r="Z344" t="s">
        <v>96</v>
      </c>
      <c r="AA344" t="s">
        <v>95</v>
      </c>
      <c r="AB344" t="s">
        <v>97</v>
      </c>
      <c r="AC344" t="s">
        <v>188</v>
      </c>
      <c r="AD344" t="s">
        <v>97</v>
      </c>
      <c r="AE344" t="s">
        <v>96</v>
      </c>
      <c r="AF344" t="s">
        <v>97</v>
      </c>
      <c r="AG344" t="s">
        <v>95</v>
      </c>
      <c r="AH344" t="s">
        <v>96</v>
      </c>
      <c r="AI344" t="s">
        <v>188</v>
      </c>
      <c r="AJ344" t="s">
        <v>1027</v>
      </c>
      <c r="AK344" t="s">
        <v>1028</v>
      </c>
      <c r="AU344" t="s">
        <v>51</v>
      </c>
      <c r="AX344" t="s">
        <v>54</v>
      </c>
      <c r="AY344" t="s">
        <v>55</v>
      </c>
      <c r="BI344" t="s">
        <v>113</v>
      </c>
      <c r="BK344" t="s">
        <v>102</v>
      </c>
      <c r="BL344" t="s">
        <v>102</v>
      </c>
      <c r="BN344" t="s">
        <v>68</v>
      </c>
      <c r="BR344" t="s">
        <v>72</v>
      </c>
      <c r="BT344" t="s">
        <v>74</v>
      </c>
      <c r="BY344" t="s">
        <v>121</v>
      </c>
      <c r="CA344" t="s">
        <v>104</v>
      </c>
      <c r="CD344" t="s">
        <v>80</v>
      </c>
      <c r="CJ344" t="s">
        <v>127</v>
      </c>
      <c r="CL344" t="s">
        <v>106</v>
      </c>
      <c r="CM344" t="s">
        <v>1029</v>
      </c>
      <c r="CO344" t="s">
        <v>133</v>
      </c>
    </row>
    <row r="345" spans="1:93" x14ac:dyDescent="0.2">
      <c r="A345">
        <v>1060</v>
      </c>
      <c r="B345">
        <v>11090071882</v>
      </c>
      <c r="C345" t="s">
        <v>12</v>
      </c>
      <c r="D345" t="s">
        <v>13</v>
      </c>
      <c r="F345" t="s">
        <v>15</v>
      </c>
      <c r="J345" t="s">
        <v>612</v>
      </c>
      <c r="M345" t="s">
        <v>109</v>
      </c>
      <c r="P345" t="s">
        <v>94</v>
      </c>
      <c r="Q345" t="s">
        <v>94</v>
      </c>
      <c r="R345" t="s">
        <v>94</v>
      </c>
      <c r="S345" t="s">
        <v>94</v>
      </c>
      <c r="T345" t="s">
        <v>94</v>
      </c>
      <c r="U345" t="s">
        <v>94</v>
      </c>
      <c r="V345" t="s">
        <v>94</v>
      </c>
      <c r="W345" t="s">
        <v>94</v>
      </c>
      <c r="X345" t="s">
        <v>94</v>
      </c>
      <c r="Y345" t="s">
        <v>94</v>
      </c>
      <c r="Z345" t="s">
        <v>94</v>
      </c>
      <c r="AA345" t="s">
        <v>94</v>
      </c>
      <c r="AB345" t="s">
        <v>94</v>
      </c>
      <c r="AC345" t="s">
        <v>94</v>
      </c>
      <c r="AD345" t="s">
        <v>94</v>
      </c>
      <c r="AE345" t="s">
        <v>94</v>
      </c>
      <c r="AF345" t="s">
        <v>94</v>
      </c>
      <c r="AG345" t="s">
        <v>96</v>
      </c>
      <c r="AH345" t="s">
        <v>94</v>
      </c>
      <c r="AI345" t="s">
        <v>96</v>
      </c>
      <c r="AJ345" t="s">
        <v>1030</v>
      </c>
      <c r="AK345" t="s">
        <v>1031</v>
      </c>
      <c r="AP345" t="s">
        <v>46</v>
      </c>
      <c r="AR345" t="s">
        <v>48</v>
      </c>
      <c r="AV345" t="s">
        <v>52</v>
      </c>
      <c r="BA345" t="s">
        <v>57</v>
      </c>
      <c r="BB345" t="s">
        <v>58</v>
      </c>
      <c r="BG345" t="s">
        <v>1032</v>
      </c>
      <c r="BI345" t="s">
        <v>113</v>
      </c>
      <c r="BK345" t="s">
        <v>102</v>
      </c>
      <c r="BL345" t="s">
        <v>151</v>
      </c>
      <c r="BM345" t="s">
        <v>67</v>
      </c>
      <c r="BN345" t="s">
        <v>68</v>
      </c>
      <c r="BP345" t="s">
        <v>70</v>
      </c>
      <c r="BQ345" t="s">
        <v>71</v>
      </c>
      <c r="BS345" t="s">
        <v>73</v>
      </c>
      <c r="BT345" t="s">
        <v>74</v>
      </c>
      <c r="BY345" t="s">
        <v>114</v>
      </c>
      <c r="CA345" t="s">
        <v>104</v>
      </c>
      <c r="CC345" t="s">
        <v>79</v>
      </c>
      <c r="CJ345" t="s">
        <v>127</v>
      </c>
      <c r="CL345" t="s">
        <v>106</v>
      </c>
      <c r="CM345" t="s">
        <v>1033</v>
      </c>
      <c r="CO345" t="s">
        <v>108</v>
      </c>
    </row>
    <row r="346" spans="1:93" x14ac:dyDescent="0.2">
      <c r="A346">
        <v>1059</v>
      </c>
      <c r="B346">
        <v>11089819765</v>
      </c>
      <c r="C346" t="s">
        <v>12</v>
      </c>
      <c r="D346" t="s">
        <v>13</v>
      </c>
      <c r="F346" t="s">
        <v>15</v>
      </c>
      <c r="J346" t="s">
        <v>612</v>
      </c>
      <c r="M346" t="s">
        <v>109</v>
      </c>
      <c r="P346" t="s">
        <v>96</v>
      </c>
      <c r="Q346" t="s">
        <v>94</v>
      </c>
      <c r="R346" t="s">
        <v>96</v>
      </c>
      <c r="S346" t="s">
        <v>94</v>
      </c>
      <c r="T346" t="s">
        <v>94</v>
      </c>
      <c r="U346" t="s">
        <v>96</v>
      </c>
      <c r="V346" t="s">
        <v>94</v>
      </c>
      <c r="W346" t="s">
        <v>94</v>
      </c>
      <c r="X346" t="s">
        <v>96</v>
      </c>
      <c r="Y346" t="s">
        <v>95</v>
      </c>
      <c r="Z346" t="s">
        <v>96</v>
      </c>
      <c r="AA346" t="s">
        <v>96</v>
      </c>
      <c r="AB346" t="s">
        <v>96</v>
      </c>
      <c r="AC346" t="s">
        <v>94</v>
      </c>
      <c r="AD346" t="s">
        <v>96</v>
      </c>
      <c r="AE346" t="s">
        <v>96</v>
      </c>
      <c r="AF346" t="s">
        <v>96</v>
      </c>
      <c r="AG346" t="s">
        <v>96</v>
      </c>
      <c r="AH346" t="s">
        <v>96</v>
      </c>
      <c r="AI346" t="s">
        <v>96</v>
      </c>
      <c r="AJ346" t="s">
        <v>1034</v>
      </c>
      <c r="AK346" t="s">
        <v>1035</v>
      </c>
      <c r="AN346" t="s">
        <v>44</v>
      </c>
      <c r="AR346" t="s">
        <v>48</v>
      </c>
      <c r="AV346" t="s">
        <v>52</v>
      </c>
      <c r="AY346" t="s">
        <v>55</v>
      </c>
      <c r="BA346" t="s">
        <v>57</v>
      </c>
      <c r="BG346" t="s">
        <v>1036</v>
      </c>
      <c r="BI346" t="s">
        <v>113</v>
      </c>
      <c r="BK346" t="s">
        <v>102</v>
      </c>
      <c r="BL346" t="s">
        <v>120</v>
      </c>
      <c r="BQ346" t="s">
        <v>71</v>
      </c>
      <c r="BY346" t="s">
        <v>114</v>
      </c>
      <c r="CA346" t="s">
        <v>104</v>
      </c>
      <c r="CC346" t="s">
        <v>79</v>
      </c>
      <c r="CJ346" t="s">
        <v>116</v>
      </c>
      <c r="CL346" t="s">
        <v>132</v>
      </c>
      <c r="CM346" t="s">
        <v>1037</v>
      </c>
      <c r="CO346" t="s">
        <v>108</v>
      </c>
    </row>
    <row r="347" spans="1:93" x14ac:dyDescent="0.2">
      <c r="A347">
        <v>1045</v>
      </c>
      <c r="B347">
        <v>11088296044</v>
      </c>
      <c r="C347" t="s">
        <v>12</v>
      </c>
      <c r="D347" t="s">
        <v>13</v>
      </c>
      <c r="J347" t="s">
        <v>612</v>
      </c>
      <c r="M347" t="s">
        <v>109</v>
      </c>
      <c r="P347" t="s">
        <v>94</v>
      </c>
      <c r="Q347" t="s">
        <v>94</v>
      </c>
      <c r="R347" t="s">
        <v>94</v>
      </c>
      <c r="S347" t="s">
        <v>94</v>
      </c>
      <c r="T347" t="s">
        <v>94</v>
      </c>
      <c r="U347" t="s">
        <v>94</v>
      </c>
      <c r="V347" t="s">
        <v>96</v>
      </c>
      <c r="W347" t="s">
        <v>96</v>
      </c>
      <c r="X347" t="s">
        <v>96</v>
      </c>
      <c r="Y347" t="s">
        <v>96</v>
      </c>
      <c r="Z347" t="s">
        <v>96</v>
      </c>
      <c r="AA347" t="s">
        <v>95</v>
      </c>
      <c r="AB347" t="s">
        <v>96</v>
      </c>
      <c r="AC347" t="s">
        <v>96</v>
      </c>
      <c r="AD347" t="s">
        <v>96</v>
      </c>
      <c r="AE347" t="s">
        <v>96</v>
      </c>
      <c r="AF347" t="s">
        <v>96</v>
      </c>
      <c r="AG347" t="s">
        <v>96</v>
      </c>
      <c r="AH347" t="s">
        <v>96</v>
      </c>
      <c r="AI347" t="s">
        <v>97</v>
      </c>
      <c r="AJ347" t="s">
        <v>1038</v>
      </c>
      <c r="AK347" t="s">
        <v>1039</v>
      </c>
      <c r="AN347" t="s">
        <v>44</v>
      </c>
      <c r="AO347" t="s">
        <v>45</v>
      </c>
      <c r="AP347" t="s">
        <v>46</v>
      </c>
      <c r="AZ347" t="s">
        <v>56</v>
      </c>
      <c r="BA347" t="s">
        <v>57</v>
      </c>
      <c r="BG347" t="s">
        <v>1040</v>
      </c>
      <c r="BI347" t="s">
        <v>130</v>
      </c>
      <c r="BK347" t="s">
        <v>102</v>
      </c>
      <c r="BL347" t="s">
        <v>102</v>
      </c>
      <c r="BP347" t="s">
        <v>70</v>
      </c>
      <c r="BQ347" t="s">
        <v>71</v>
      </c>
      <c r="BY347" t="s">
        <v>131</v>
      </c>
      <c r="CA347" t="s">
        <v>104</v>
      </c>
      <c r="CC347" t="s">
        <v>79</v>
      </c>
      <c r="CJ347" t="s">
        <v>171</v>
      </c>
      <c r="CL347" t="s">
        <v>106</v>
      </c>
      <c r="CM347" t="s">
        <v>1041</v>
      </c>
      <c r="CO347" t="s">
        <v>108</v>
      </c>
    </row>
    <row r="348" spans="1:93" x14ac:dyDescent="0.2">
      <c r="A348">
        <v>1039</v>
      </c>
      <c r="B348">
        <v>11087977670</v>
      </c>
      <c r="C348" t="s">
        <v>12</v>
      </c>
      <c r="D348" t="s">
        <v>13</v>
      </c>
      <c r="F348" t="s">
        <v>15</v>
      </c>
      <c r="J348" t="s">
        <v>612</v>
      </c>
      <c r="M348" t="s">
        <v>148</v>
      </c>
      <c r="P348" t="s">
        <v>94</v>
      </c>
      <c r="Q348" t="s">
        <v>94</v>
      </c>
      <c r="R348" t="s">
        <v>94</v>
      </c>
      <c r="S348" t="s">
        <v>94</v>
      </c>
      <c r="T348" t="s">
        <v>94</v>
      </c>
      <c r="U348" t="s">
        <v>94</v>
      </c>
      <c r="V348" t="s">
        <v>94</v>
      </c>
      <c r="W348" t="s">
        <v>94</v>
      </c>
      <c r="X348" t="s">
        <v>94</v>
      </c>
      <c r="Y348" t="s">
        <v>94</v>
      </c>
      <c r="Z348" t="s">
        <v>94</v>
      </c>
      <c r="AA348" t="s">
        <v>94</v>
      </c>
      <c r="AB348" t="s">
        <v>96</v>
      </c>
      <c r="AC348" t="s">
        <v>94</v>
      </c>
      <c r="AD348" t="s">
        <v>94</v>
      </c>
      <c r="AE348" t="s">
        <v>96</v>
      </c>
      <c r="AF348" t="s">
        <v>94</v>
      </c>
      <c r="AG348" t="s">
        <v>96</v>
      </c>
      <c r="AH348" t="s">
        <v>96</v>
      </c>
      <c r="AI348" t="s">
        <v>94</v>
      </c>
      <c r="AJ348" t="s">
        <v>1042</v>
      </c>
      <c r="AK348" t="s">
        <v>1043</v>
      </c>
      <c r="AP348" t="s">
        <v>46</v>
      </c>
      <c r="AW348" t="s">
        <v>53</v>
      </c>
      <c r="AY348" t="s">
        <v>55</v>
      </c>
      <c r="AZ348" t="s">
        <v>56</v>
      </c>
      <c r="BD348" t="s">
        <v>60</v>
      </c>
      <c r="BG348" t="s">
        <v>1044</v>
      </c>
      <c r="BI348" t="s">
        <v>113</v>
      </c>
      <c r="BK348" t="s">
        <v>102</v>
      </c>
      <c r="BL348" t="s">
        <v>102</v>
      </c>
      <c r="BM348" t="s">
        <v>67</v>
      </c>
      <c r="BN348" t="s">
        <v>68</v>
      </c>
      <c r="BO348" t="s">
        <v>69</v>
      </c>
      <c r="BY348" t="s">
        <v>114</v>
      </c>
      <c r="CA348" t="s">
        <v>104</v>
      </c>
      <c r="CC348" t="s">
        <v>79</v>
      </c>
      <c r="CJ348" t="s">
        <v>171</v>
      </c>
      <c r="CL348" t="s">
        <v>132</v>
      </c>
      <c r="CM348" t="s">
        <v>1045</v>
      </c>
      <c r="CO348" t="s">
        <v>108</v>
      </c>
    </row>
    <row r="349" spans="1:93" x14ac:dyDescent="0.2">
      <c r="A349">
        <v>1021</v>
      </c>
      <c r="B349">
        <v>11087406403</v>
      </c>
      <c r="C349" t="s">
        <v>12</v>
      </c>
      <c r="D349" t="s">
        <v>13</v>
      </c>
      <c r="F349" t="s">
        <v>15</v>
      </c>
      <c r="J349" t="s">
        <v>612</v>
      </c>
      <c r="M349" t="s">
        <v>109</v>
      </c>
      <c r="P349" t="s">
        <v>94</v>
      </c>
      <c r="Q349" t="s">
        <v>94</v>
      </c>
      <c r="R349" t="s">
        <v>94</v>
      </c>
      <c r="S349" t="s">
        <v>94</v>
      </c>
      <c r="T349" t="s">
        <v>94</v>
      </c>
      <c r="U349" t="s">
        <v>94</v>
      </c>
      <c r="V349" t="s">
        <v>96</v>
      </c>
      <c r="W349" t="s">
        <v>94</v>
      </c>
      <c r="X349" t="s">
        <v>94</v>
      </c>
      <c r="Y349" t="s">
        <v>94</v>
      </c>
      <c r="Z349" t="s">
        <v>94</v>
      </c>
      <c r="AA349" t="s">
        <v>94</v>
      </c>
      <c r="AB349" t="s">
        <v>94</v>
      </c>
      <c r="AC349" t="s">
        <v>94</v>
      </c>
      <c r="AD349" t="s">
        <v>96</v>
      </c>
      <c r="AE349" t="s">
        <v>96</v>
      </c>
      <c r="AF349" t="s">
        <v>96</v>
      </c>
      <c r="AG349" t="s">
        <v>96</v>
      </c>
      <c r="AH349" t="s">
        <v>96</v>
      </c>
      <c r="AI349" t="s">
        <v>95</v>
      </c>
      <c r="AJ349" t="s">
        <v>1046</v>
      </c>
      <c r="AK349" t="s">
        <v>1047</v>
      </c>
      <c r="AM349" t="s">
        <v>43</v>
      </c>
      <c r="AP349" t="s">
        <v>46</v>
      </c>
      <c r="BA349" t="s">
        <v>57</v>
      </c>
      <c r="BG349" t="s">
        <v>1048</v>
      </c>
      <c r="BI349" t="s">
        <v>113</v>
      </c>
      <c r="BK349" t="s">
        <v>102</v>
      </c>
      <c r="BL349" t="s">
        <v>120</v>
      </c>
      <c r="BN349" t="s">
        <v>68</v>
      </c>
      <c r="BO349" t="s">
        <v>69</v>
      </c>
      <c r="BP349" t="s">
        <v>70</v>
      </c>
      <c r="BS349" t="s">
        <v>73</v>
      </c>
      <c r="BY349" t="s">
        <v>135</v>
      </c>
      <c r="CA349" t="s">
        <v>104</v>
      </c>
      <c r="CC349" t="s">
        <v>79</v>
      </c>
      <c r="CJ349" t="s">
        <v>127</v>
      </c>
      <c r="CL349" t="s">
        <v>172</v>
      </c>
      <c r="CM349" t="s">
        <v>246</v>
      </c>
      <c r="CO349" t="s">
        <v>133</v>
      </c>
    </row>
    <row r="350" spans="1:93" x14ac:dyDescent="0.2">
      <c r="A350">
        <v>1006</v>
      </c>
      <c r="B350">
        <v>11085748735</v>
      </c>
      <c r="C350" t="s">
        <v>12</v>
      </c>
      <c r="F350" t="s">
        <v>15</v>
      </c>
      <c r="J350" t="s">
        <v>612</v>
      </c>
      <c r="M350" t="s">
        <v>109</v>
      </c>
      <c r="P350" t="s">
        <v>94</v>
      </c>
      <c r="Q350" t="s">
        <v>94</v>
      </c>
      <c r="R350" t="s">
        <v>94</v>
      </c>
      <c r="S350" t="s">
        <v>94</v>
      </c>
      <c r="T350" t="s">
        <v>96</v>
      </c>
      <c r="U350" t="s">
        <v>94</v>
      </c>
      <c r="V350" t="s">
        <v>96</v>
      </c>
      <c r="W350" t="s">
        <v>96</v>
      </c>
      <c r="X350" t="s">
        <v>96</v>
      </c>
      <c r="Y350" t="s">
        <v>96</v>
      </c>
      <c r="Z350" t="s">
        <v>94</v>
      </c>
      <c r="AA350" t="s">
        <v>96</v>
      </c>
      <c r="AB350" t="s">
        <v>96</v>
      </c>
      <c r="AC350" t="s">
        <v>96</v>
      </c>
      <c r="AD350" t="s">
        <v>94</v>
      </c>
      <c r="AE350" t="s">
        <v>97</v>
      </c>
      <c r="AF350" t="s">
        <v>96</v>
      </c>
      <c r="AG350" t="s">
        <v>96</v>
      </c>
      <c r="AH350" t="s">
        <v>96</v>
      </c>
      <c r="AI350" t="s">
        <v>95</v>
      </c>
      <c r="AJ350" t="s">
        <v>1049</v>
      </c>
      <c r="AK350" t="s">
        <v>1050</v>
      </c>
      <c r="AO350" t="s">
        <v>45</v>
      </c>
      <c r="AP350" t="s">
        <v>46</v>
      </c>
      <c r="AS350" t="s">
        <v>49</v>
      </c>
      <c r="AW350" t="s">
        <v>53</v>
      </c>
      <c r="AZ350" t="s">
        <v>56</v>
      </c>
      <c r="BG350" t="s">
        <v>1051</v>
      </c>
      <c r="BI350" t="s">
        <v>130</v>
      </c>
      <c r="BK350" t="s">
        <v>102</v>
      </c>
      <c r="BL350" t="s">
        <v>102</v>
      </c>
      <c r="BM350" t="s">
        <v>67</v>
      </c>
      <c r="BO350" t="s">
        <v>69</v>
      </c>
      <c r="BY350" t="s">
        <v>131</v>
      </c>
      <c r="CA350" t="s">
        <v>104</v>
      </c>
      <c r="CC350" t="s">
        <v>79</v>
      </c>
      <c r="CJ350" t="s">
        <v>127</v>
      </c>
      <c r="CL350" t="s">
        <v>172</v>
      </c>
      <c r="CO350" t="s">
        <v>108</v>
      </c>
    </row>
    <row r="351" spans="1:93" x14ac:dyDescent="0.2">
      <c r="A351">
        <v>868</v>
      </c>
      <c r="B351">
        <v>11075929837</v>
      </c>
      <c r="C351" t="s">
        <v>12</v>
      </c>
      <c r="D351" t="s">
        <v>13</v>
      </c>
      <c r="F351" t="s">
        <v>15</v>
      </c>
      <c r="J351" t="s">
        <v>612</v>
      </c>
      <c r="M351" t="s">
        <v>109</v>
      </c>
      <c r="P351" t="s">
        <v>94</v>
      </c>
      <c r="Q351" t="s">
        <v>94</v>
      </c>
      <c r="R351" t="s">
        <v>96</v>
      </c>
      <c r="S351" t="s">
        <v>94</v>
      </c>
      <c r="T351" t="s">
        <v>94</v>
      </c>
      <c r="U351" t="s">
        <v>96</v>
      </c>
      <c r="V351" t="s">
        <v>94</v>
      </c>
      <c r="W351" t="s">
        <v>95</v>
      </c>
      <c r="X351" t="s">
        <v>96</v>
      </c>
      <c r="Y351" t="s">
        <v>96</v>
      </c>
      <c r="Z351" t="s">
        <v>94</v>
      </c>
      <c r="AA351" t="s">
        <v>96</v>
      </c>
      <c r="AB351" t="s">
        <v>96</v>
      </c>
      <c r="AC351" t="s">
        <v>95</v>
      </c>
      <c r="AD351" t="s">
        <v>95</v>
      </c>
      <c r="AE351" t="s">
        <v>96</v>
      </c>
      <c r="AF351" t="s">
        <v>95</v>
      </c>
      <c r="AG351" t="s">
        <v>95</v>
      </c>
      <c r="AH351" t="s">
        <v>95</v>
      </c>
      <c r="AI351" t="s">
        <v>188</v>
      </c>
      <c r="AN351" t="s">
        <v>44</v>
      </c>
      <c r="AR351" t="s">
        <v>48</v>
      </c>
      <c r="BI351" t="s">
        <v>130</v>
      </c>
      <c r="BK351" t="s">
        <v>102</v>
      </c>
      <c r="BL351" t="s">
        <v>120</v>
      </c>
      <c r="BM351" t="s">
        <v>67</v>
      </c>
      <c r="BO351" t="s">
        <v>69</v>
      </c>
      <c r="BP351" t="s">
        <v>70</v>
      </c>
      <c r="BY351" t="s">
        <v>131</v>
      </c>
      <c r="CA351" t="s">
        <v>104</v>
      </c>
      <c r="CC351" t="s">
        <v>79</v>
      </c>
      <c r="CJ351" t="s">
        <v>127</v>
      </c>
      <c r="CL351" t="s">
        <v>106</v>
      </c>
      <c r="CM351" t="s">
        <v>1052</v>
      </c>
      <c r="CO351" t="s">
        <v>108</v>
      </c>
    </row>
    <row r="352" spans="1:93" x14ac:dyDescent="0.2">
      <c r="A352">
        <v>867</v>
      </c>
      <c r="B352">
        <v>11075927732</v>
      </c>
      <c r="C352" t="s">
        <v>12</v>
      </c>
      <c r="D352" t="s">
        <v>13</v>
      </c>
      <c r="F352" t="s">
        <v>15</v>
      </c>
      <c r="J352" t="s">
        <v>612</v>
      </c>
      <c r="M352" t="s">
        <v>134</v>
      </c>
      <c r="P352" t="s">
        <v>96</v>
      </c>
      <c r="Q352" t="s">
        <v>94</v>
      </c>
      <c r="R352" t="s">
        <v>94</v>
      </c>
      <c r="S352" t="s">
        <v>96</v>
      </c>
      <c r="T352" t="s">
        <v>94</v>
      </c>
      <c r="U352" t="s">
        <v>96</v>
      </c>
      <c r="V352" t="s">
        <v>94</v>
      </c>
      <c r="W352" t="s">
        <v>96</v>
      </c>
      <c r="X352" t="s">
        <v>94</v>
      </c>
      <c r="Y352" t="s">
        <v>94</v>
      </c>
      <c r="Z352" t="s">
        <v>96</v>
      </c>
      <c r="AA352" t="s">
        <v>94</v>
      </c>
      <c r="AB352" t="s">
        <v>96</v>
      </c>
      <c r="AC352" t="s">
        <v>94</v>
      </c>
      <c r="AD352" t="s">
        <v>95</v>
      </c>
      <c r="AE352" t="s">
        <v>96</v>
      </c>
      <c r="AF352" t="s">
        <v>96</v>
      </c>
      <c r="AG352" t="s">
        <v>95</v>
      </c>
      <c r="AH352" t="s">
        <v>96</v>
      </c>
      <c r="AI352" t="s">
        <v>94</v>
      </c>
      <c r="AJ352" t="s">
        <v>48</v>
      </c>
      <c r="AK352" t="s">
        <v>1053</v>
      </c>
      <c r="AM352" t="s">
        <v>43</v>
      </c>
      <c r="AO352" t="s">
        <v>45</v>
      </c>
      <c r="AR352" t="s">
        <v>48</v>
      </c>
      <c r="AW352" t="s">
        <v>53</v>
      </c>
      <c r="BG352" t="s">
        <v>1054</v>
      </c>
      <c r="BI352" t="s">
        <v>101</v>
      </c>
      <c r="BK352" t="s">
        <v>102</v>
      </c>
      <c r="BL352" t="s">
        <v>151</v>
      </c>
      <c r="BM352" t="s">
        <v>67</v>
      </c>
      <c r="BN352" t="s">
        <v>68</v>
      </c>
      <c r="BO352" t="s">
        <v>69</v>
      </c>
      <c r="BP352" t="s">
        <v>70</v>
      </c>
      <c r="BS352" t="s">
        <v>73</v>
      </c>
      <c r="BU352" t="s">
        <v>75</v>
      </c>
      <c r="BY352" t="s">
        <v>103</v>
      </c>
      <c r="CA352" t="s">
        <v>104</v>
      </c>
      <c r="CC352" t="s">
        <v>79</v>
      </c>
      <c r="CJ352" t="s">
        <v>127</v>
      </c>
      <c r="CL352" t="s">
        <v>132</v>
      </c>
      <c r="CM352" t="s">
        <v>980</v>
      </c>
      <c r="CO352" t="s">
        <v>108</v>
      </c>
    </row>
    <row r="353" spans="1:93" x14ac:dyDescent="0.2">
      <c r="A353">
        <v>831</v>
      </c>
      <c r="B353">
        <v>11074538268</v>
      </c>
      <c r="C353" t="s">
        <v>12</v>
      </c>
      <c r="F353" t="s">
        <v>15</v>
      </c>
      <c r="H353" t="s">
        <v>380</v>
      </c>
      <c r="J353" t="s">
        <v>612</v>
      </c>
      <c r="M353" t="s">
        <v>109</v>
      </c>
      <c r="P353" t="s">
        <v>96</v>
      </c>
      <c r="Q353" t="s">
        <v>94</v>
      </c>
      <c r="R353" t="s">
        <v>94</v>
      </c>
      <c r="S353" t="s">
        <v>94</v>
      </c>
      <c r="T353" t="s">
        <v>96</v>
      </c>
      <c r="U353" t="s">
        <v>94</v>
      </c>
      <c r="V353" t="s">
        <v>94</v>
      </c>
      <c r="W353" t="s">
        <v>97</v>
      </c>
      <c r="X353" t="s">
        <v>96</v>
      </c>
      <c r="Y353" t="s">
        <v>97</v>
      </c>
      <c r="Z353" t="s">
        <v>95</v>
      </c>
      <c r="AA353" t="s">
        <v>94</v>
      </c>
      <c r="AB353" t="s">
        <v>96</v>
      </c>
      <c r="AC353" t="s">
        <v>96</v>
      </c>
      <c r="AD353" t="s">
        <v>96</v>
      </c>
      <c r="AE353" t="s">
        <v>95</v>
      </c>
      <c r="AF353" t="s">
        <v>95</v>
      </c>
      <c r="AG353" t="s">
        <v>96</v>
      </c>
      <c r="AH353" t="s">
        <v>97</v>
      </c>
      <c r="AI353" t="s">
        <v>95</v>
      </c>
      <c r="AJ353" t="s">
        <v>1055</v>
      </c>
      <c r="AK353" t="s">
        <v>1056</v>
      </c>
      <c r="AM353" t="s">
        <v>43</v>
      </c>
      <c r="AN353" t="s">
        <v>44</v>
      </c>
      <c r="AO353" t="s">
        <v>45</v>
      </c>
      <c r="AP353" t="s">
        <v>46</v>
      </c>
      <c r="AQ353" t="s">
        <v>47</v>
      </c>
      <c r="BG353" t="s">
        <v>1057</v>
      </c>
      <c r="BI353" t="s">
        <v>130</v>
      </c>
      <c r="BK353" t="s">
        <v>102</v>
      </c>
      <c r="BL353" t="s">
        <v>143</v>
      </c>
      <c r="BN353" t="s">
        <v>68</v>
      </c>
      <c r="BO353" t="s">
        <v>69</v>
      </c>
      <c r="BQ353" t="s">
        <v>71</v>
      </c>
      <c r="BY353" t="s">
        <v>131</v>
      </c>
      <c r="CA353" t="s">
        <v>104</v>
      </c>
      <c r="CC353" t="s">
        <v>79</v>
      </c>
      <c r="CJ353" t="s">
        <v>127</v>
      </c>
      <c r="CL353" t="s">
        <v>106</v>
      </c>
      <c r="CM353" t="s">
        <v>1058</v>
      </c>
      <c r="CO353" t="s">
        <v>108</v>
      </c>
    </row>
    <row r="354" spans="1:93" x14ac:dyDescent="0.2">
      <c r="A354">
        <v>818</v>
      </c>
      <c r="B354">
        <v>11073759204</v>
      </c>
      <c r="C354" t="s">
        <v>12</v>
      </c>
      <c r="F354" t="s">
        <v>15</v>
      </c>
      <c r="H354" t="s">
        <v>1059</v>
      </c>
      <c r="J354" t="s">
        <v>612</v>
      </c>
      <c r="M354" t="s">
        <v>109</v>
      </c>
      <c r="P354" t="s">
        <v>94</v>
      </c>
      <c r="Q354" t="s">
        <v>94</v>
      </c>
      <c r="R354" t="s">
        <v>94</v>
      </c>
      <c r="S354" t="s">
        <v>94</v>
      </c>
      <c r="T354" t="s">
        <v>97</v>
      </c>
      <c r="U354" t="s">
        <v>94</v>
      </c>
      <c r="V354" t="s">
        <v>95</v>
      </c>
      <c r="W354" t="s">
        <v>96</v>
      </c>
      <c r="X354" t="s">
        <v>94</v>
      </c>
      <c r="Y354" t="s">
        <v>96</v>
      </c>
      <c r="Z354" t="s">
        <v>96</v>
      </c>
      <c r="AA354" t="s">
        <v>188</v>
      </c>
      <c r="AB354" t="s">
        <v>95</v>
      </c>
      <c r="AC354" t="s">
        <v>188</v>
      </c>
      <c r="AD354" t="s">
        <v>97</v>
      </c>
      <c r="AE354" t="s">
        <v>96</v>
      </c>
      <c r="AF354" t="s">
        <v>95</v>
      </c>
      <c r="AG354" t="s">
        <v>96</v>
      </c>
      <c r="AH354" t="s">
        <v>96</v>
      </c>
      <c r="AI354" t="s">
        <v>188</v>
      </c>
      <c r="AJ354" t="s">
        <v>1060</v>
      </c>
      <c r="AK354" t="s">
        <v>1061</v>
      </c>
      <c r="AN354" t="s">
        <v>44</v>
      </c>
      <c r="AO354" t="s">
        <v>45</v>
      </c>
      <c r="AS354" t="s">
        <v>49</v>
      </c>
      <c r="BG354" t="s">
        <v>1062</v>
      </c>
      <c r="BI354" t="s">
        <v>130</v>
      </c>
      <c r="BK354" t="s">
        <v>102</v>
      </c>
      <c r="BL354" t="s">
        <v>120</v>
      </c>
      <c r="BN354" t="s">
        <v>68</v>
      </c>
      <c r="BP354" t="s">
        <v>70</v>
      </c>
      <c r="BY354" t="s">
        <v>131</v>
      </c>
      <c r="CA354" t="s">
        <v>115</v>
      </c>
      <c r="CC354" t="s">
        <v>79</v>
      </c>
      <c r="CJ354" t="s">
        <v>127</v>
      </c>
      <c r="CL354" t="s">
        <v>172</v>
      </c>
      <c r="CM354" t="s">
        <v>202</v>
      </c>
      <c r="CO354" t="s">
        <v>108</v>
      </c>
    </row>
    <row r="355" spans="1:93" x14ac:dyDescent="0.2">
      <c r="A355">
        <v>817</v>
      </c>
      <c r="B355">
        <v>11073691178</v>
      </c>
      <c r="C355" t="s">
        <v>12</v>
      </c>
      <c r="D355" t="s">
        <v>13</v>
      </c>
      <c r="F355" t="s">
        <v>15</v>
      </c>
      <c r="J355" t="s">
        <v>612</v>
      </c>
      <c r="M355" t="s">
        <v>207</v>
      </c>
      <c r="P355" t="s">
        <v>94</v>
      </c>
      <c r="Q355" t="s">
        <v>96</v>
      </c>
      <c r="R355" t="s">
        <v>94</v>
      </c>
      <c r="S355" t="s">
        <v>96</v>
      </c>
      <c r="T355" t="s">
        <v>96</v>
      </c>
      <c r="U355" t="s">
        <v>94</v>
      </c>
      <c r="V355" t="s">
        <v>94</v>
      </c>
      <c r="W355" t="s">
        <v>94</v>
      </c>
      <c r="X355" t="s">
        <v>96</v>
      </c>
      <c r="Y355" t="s">
        <v>94</v>
      </c>
      <c r="Z355" t="s">
        <v>94</v>
      </c>
      <c r="AA355" t="s">
        <v>96</v>
      </c>
      <c r="AB355" t="s">
        <v>96</v>
      </c>
      <c r="AC355" t="s">
        <v>96</v>
      </c>
      <c r="AD355" t="s">
        <v>94</v>
      </c>
      <c r="AE355" t="s">
        <v>94</v>
      </c>
      <c r="AF355" t="s">
        <v>95</v>
      </c>
      <c r="AG355" t="s">
        <v>94</v>
      </c>
      <c r="AH355" t="s">
        <v>96</v>
      </c>
      <c r="AI355" t="s">
        <v>95</v>
      </c>
      <c r="AN355" t="s">
        <v>44</v>
      </c>
      <c r="AR355" t="s">
        <v>48</v>
      </c>
      <c r="AS355" t="s">
        <v>49</v>
      </c>
      <c r="AU355" t="s">
        <v>51</v>
      </c>
      <c r="AY355" t="s">
        <v>55</v>
      </c>
      <c r="BI355" t="s">
        <v>101</v>
      </c>
      <c r="BK355" t="s">
        <v>120</v>
      </c>
      <c r="BL355" t="s">
        <v>120</v>
      </c>
      <c r="BM355" t="s">
        <v>67</v>
      </c>
      <c r="BO355" t="s">
        <v>69</v>
      </c>
      <c r="BR355" t="s">
        <v>72</v>
      </c>
      <c r="BT355" t="s">
        <v>74</v>
      </c>
      <c r="BU355" t="s">
        <v>75</v>
      </c>
      <c r="BY355" t="s">
        <v>103</v>
      </c>
      <c r="CA355" t="s">
        <v>104</v>
      </c>
      <c r="CC355" t="s">
        <v>79</v>
      </c>
      <c r="CJ355" t="s">
        <v>105</v>
      </c>
      <c r="CL355" t="s">
        <v>132</v>
      </c>
      <c r="CO355" t="s">
        <v>133</v>
      </c>
    </row>
    <row r="356" spans="1:93" x14ac:dyDescent="0.2">
      <c r="A356">
        <v>812</v>
      </c>
      <c r="B356">
        <v>11073469061</v>
      </c>
      <c r="C356" t="s">
        <v>12</v>
      </c>
      <c r="D356" t="s">
        <v>13</v>
      </c>
      <c r="J356" t="s">
        <v>612</v>
      </c>
      <c r="M356" t="s">
        <v>148</v>
      </c>
      <c r="P356" t="s">
        <v>94</v>
      </c>
      <c r="Q356" t="s">
        <v>96</v>
      </c>
      <c r="R356" t="s">
        <v>94</v>
      </c>
      <c r="S356" t="s">
        <v>96</v>
      </c>
      <c r="T356" t="s">
        <v>96</v>
      </c>
      <c r="U356" t="s">
        <v>96</v>
      </c>
      <c r="V356" t="s">
        <v>94</v>
      </c>
      <c r="W356" t="s">
        <v>95</v>
      </c>
      <c r="X356" t="s">
        <v>96</v>
      </c>
      <c r="Y356" t="s">
        <v>96</v>
      </c>
      <c r="Z356" t="s">
        <v>96</v>
      </c>
      <c r="AA356" t="s">
        <v>95</v>
      </c>
      <c r="AB356" t="s">
        <v>94</v>
      </c>
      <c r="AC356" t="s">
        <v>96</v>
      </c>
      <c r="AD356" t="s">
        <v>95</v>
      </c>
      <c r="AE356" t="s">
        <v>95</v>
      </c>
      <c r="AF356" t="s">
        <v>96</v>
      </c>
      <c r="AG356" t="s">
        <v>94</v>
      </c>
      <c r="AH356" t="s">
        <v>96</v>
      </c>
      <c r="AI356" t="s">
        <v>95</v>
      </c>
      <c r="AJ356" t="s">
        <v>1063</v>
      </c>
      <c r="AK356" t="s">
        <v>1064</v>
      </c>
      <c r="AM356" t="s">
        <v>43</v>
      </c>
      <c r="AQ356" t="s">
        <v>47</v>
      </c>
      <c r="AS356" t="s">
        <v>49</v>
      </c>
      <c r="AT356" t="s">
        <v>50</v>
      </c>
      <c r="BC356" t="s">
        <v>59</v>
      </c>
      <c r="BG356" t="s">
        <v>1065</v>
      </c>
      <c r="BI356" t="s">
        <v>113</v>
      </c>
      <c r="BK356" t="s">
        <v>120</v>
      </c>
      <c r="BL356" t="s">
        <v>120</v>
      </c>
      <c r="BS356" t="s">
        <v>73</v>
      </c>
      <c r="BW356" t="s">
        <v>76</v>
      </c>
      <c r="BY356" t="s">
        <v>126</v>
      </c>
      <c r="CA356" t="s">
        <v>115</v>
      </c>
      <c r="CC356" t="s">
        <v>79</v>
      </c>
      <c r="CJ356" t="s">
        <v>116</v>
      </c>
      <c r="CL356" t="s">
        <v>106</v>
      </c>
      <c r="CM356" t="s">
        <v>1066</v>
      </c>
      <c r="CO356" t="s">
        <v>108</v>
      </c>
    </row>
    <row r="357" spans="1:93" x14ac:dyDescent="0.2">
      <c r="A357">
        <v>808</v>
      </c>
      <c r="B357">
        <v>11073397495</v>
      </c>
      <c r="C357" t="s">
        <v>12</v>
      </c>
      <c r="H357" t="s">
        <v>1067</v>
      </c>
      <c r="J357" t="s">
        <v>612</v>
      </c>
      <c r="M357" t="s">
        <v>109</v>
      </c>
      <c r="P357" t="s">
        <v>94</v>
      </c>
      <c r="Q357" t="s">
        <v>94</v>
      </c>
      <c r="R357" t="s">
        <v>94</v>
      </c>
      <c r="S357" t="s">
        <v>94</v>
      </c>
      <c r="T357" t="s">
        <v>94</v>
      </c>
      <c r="U357" t="s">
        <v>94</v>
      </c>
      <c r="V357" t="s">
        <v>94</v>
      </c>
      <c r="W357" t="s">
        <v>94</v>
      </c>
      <c r="X357" t="s">
        <v>94</v>
      </c>
      <c r="Y357" t="s">
        <v>95</v>
      </c>
      <c r="Z357" t="s">
        <v>95</v>
      </c>
      <c r="AA357" t="s">
        <v>95</v>
      </c>
      <c r="AB357" t="s">
        <v>94</v>
      </c>
      <c r="AC357" t="s">
        <v>94</v>
      </c>
      <c r="AD357" t="s">
        <v>96</v>
      </c>
      <c r="AE357" t="s">
        <v>96</v>
      </c>
      <c r="AF357" t="s">
        <v>96</v>
      </c>
      <c r="AG357" t="s">
        <v>96</v>
      </c>
      <c r="AH357" t="s">
        <v>94</v>
      </c>
      <c r="AI357" t="s">
        <v>96</v>
      </c>
      <c r="AJ357" t="s">
        <v>1068</v>
      </c>
      <c r="AK357" t="s">
        <v>1069</v>
      </c>
      <c r="AN357" t="s">
        <v>44</v>
      </c>
      <c r="AS357" t="s">
        <v>49</v>
      </c>
      <c r="AY357" t="s">
        <v>55</v>
      </c>
      <c r="AZ357" t="s">
        <v>56</v>
      </c>
      <c r="BG357" t="s">
        <v>1070</v>
      </c>
      <c r="BI357" t="s">
        <v>130</v>
      </c>
      <c r="BK357" t="s">
        <v>120</v>
      </c>
      <c r="BM357" t="s">
        <v>67</v>
      </c>
      <c r="BN357" t="s">
        <v>68</v>
      </c>
      <c r="BT357" t="s">
        <v>74</v>
      </c>
      <c r="BY357" t="s">
        <v>131</v>
      </c>
      <c r="CA357" t="s">
        <v>104</v>
      </c>
      <c r="CC357" t="s">
        <v>79</v>
      </c>
      <c r="CJ357" t="s">
        <v>105</v>
      </c>
      <c r="CL357" t="s">
        <v>172</v>
      </c>
      <c r="CM357" t="s">
        <v>874</v>
      </c>
      <c r="CO357" t="s">
        <v>108</v>
      </c>
    </row>
    <row r="358" spans="1:93" x14ac:dyDescent="0.2">
      <c r="A358">
        <v>804</v>
      </c>
      <c r="B358">
        <v>11073356752</v>
      </c>
      <c r="C358" t="s">
        <v>12</v>
      </c>
      <c r="D358" t="s">
        <v>13</v>
      </c>
      <c r="F358" t="s">
        <v>15</v>
      </c>
      <c r="J358" t="s">
        <v>612</v>
      </c>
      <c r="M358" t="s">
        <v>109</v>
      </c>
      <c r="P358" t="s">
        <v>96</v>
      </c>
      <c r="Q358" t="s">
        <v>94</v>
      </c>
      <c r="R358" t="s">
        <v>96</v>
      </c>
      <c r="S358" t="s">
        <v>94</v>
      </c>
      <c r="T358" t="s">
        <v>97</v>
      </c>
      <c r="U358" t="s">
        <v>96</v>
      </c>
      <c r="V358" t="s">
        <v>97</v>
      </c>
      <c r="W358" t="s">
        <v>96</v>
      </c>
      <c r="X358" t="s">
        <v>95</v>
      </c>
      <c r="Y358" t="s">
        <v>95</v>
      </c>
      <c r="Z358" t="s">
        <v>96</v>
      </c>
      <c r="AA358" t="s">
        <v>97</v>
      </c>
      <c r="AB358" t="s">
        <v>96</v>
      </c>
      <c r="AC358" t="s">
        <v>95</v>
      </c>
      <c r="AD358" t="s">
        <v>95</v>
      </c>
      <c r="AE358" t="s">
        <v>97</v>
      </c>
      <c r="AF358" t="s">
        <v>96</v>
      </c>
      <c r="AG358" t="s">
        <v>94</v>
      </c>
      <c r="AH358" t="s">
        <v>96</v>
      </c>
      <c r="AI358" t="s">
        <v>188</v>
      </c>
      <c r="AJ358" t="s">
        <v>1071</v>
      </c>
      <c r="AK358" t="s">
        <v>1072</v>
      </c>
      <c r="AN358" t="s">
        <v>44</v>
      </c>
      <c r="AO358" t="s">
        <v>45</v>
      </c>
      <c r="AS358" t="s">
        <v>49</v>
      </c>
      <c r="AT358" t="s">
        <v>50</v>
      </c>
      <c r="AZ358" t="s">
        <v>56</v>
      </c>
      <c r="BG358" t="s">
        <v>1073</v>
      </c>
      <c r="BI358" t="s">
        <v>101</v>
      </c>
      <c r="BK358" t="s">
        <v>120</v>
      </c>
      <c r="BL358" t="s">
        <v>102</v>
      </c>
      <c r="BO358" t="s">
        <v>69</v>
      </c>
      <c r="BP358" t="s">
        <v>70</v>
      </c>
      <c r="BY358" t="s">
        <v>131</v>
      </c>
      <c r="CA358" t="s">
        <v>115</v>
      </c>
      <c r="CC358" t="s">
        <v>79</v>
      </c>
      <c r="CJ358" t="s">
        <v>127</v>
      </c>
      <c r="CL358" t="s">
        <v>106</v>
      </c>
      <c r="CM358" t="s">
        <v>1074</v>
      </c>
      <c r="CO358" t="s">
        <v>108</v>
      </c>
    </row>
    <row r="359" spans="1:93" x14ac:dyDescent="0.2">
      <c r="A359">
        <v>803</v>
      </c>
      <c r="B359">
        <v>11073333539</v>
      </c>
      <c r="C359" t="s">
        <v>12</v>
      </c>
      <c r="J359" t="s">
        <v>612</v>
      </c>
      <c r="M359" t="s">
        <v>148</v>
      </c>
      <c r="P359" t="s">
        <v>94</v>
      </c>
      <c r="Q359" t="s">
        <v>94</v>
      </c>
      <c r="R359" t="s">
        <v>94</v>
      </c>
      <c r="S359" t="s">
        <v>94</v>
      </c>
      <c r="T359" t="s">
        <v>94</v>
      </c>
      <c r="U359" t="s">
        <v>96</v>
      </c>
      <c r="V359" t="s">
        <v>95</v>
      </c>
      <c r="W359" t="s">
        <v>96</v>
      </c>
      <c r="X359" t="s">
        <v>94</v>
      </c>
      <c r="Y359" t="s">
        <v>94</v>
      </c>
      <c r="Z359" t="s">
        <v>96</v>
      </c>
      <c r="AA359" t="s">
        <v>188</v>
      </c>
      <c r="AB359" t="s">
        <v>96</v>
      </c>
      <c r="AC359" t="s">
        <v>95</v>
      </c>
      <c r="AD359" t="s">
        <v>96</v>
      </c>
      <c r="AE359" t="s">
        <v>95</v>
      </c>
      <c r="AF359" t="s">
        <v>96</v>
      </c>
      <c r="AG359" t="s">
        <v>96</v>
      </c>
      <c r="AH359" t="s">
        <v>95</v>
      </c>
      <c r="AI359" t="s">
        <v>188</v>
      </c>
      <c r="AN359" t="s">
        <v>44</v>
      </c>
      <c r="AQ359" t="s">
        <v>47</v>
      </c>
      <c r="AZ359" t="s">
        <v>56</v>
      </c>
      <c r="BC359" t="s">
        <v>59</v>
      </c>
      <c r="BI359" t="s">
        <v>113</v>
      </c>
      <c r="BK359" t="s">
        <v>120</v>
      </c>
      <c r="BL359" t="s">
        <v>102</v>
      </c>
      <c r="BN359" t="s">
        <v>68</v>
      </c>
      <c r="BO359" t="s">
        <v>69</v>
      </c>
      <c r="BY359" t="s">
        <v>126</v>
      </c>
      <c r="CA359" t="s">
        <v>115</v>
      </c>
      <c r="CC359" t="s">
        <v>79</v>
      </c>
      <c r="CJ359" t="s">
        <v>171</v>
      </c>
      <c r="CL359" t="s">
        <v>106</v>
      </c>
      <c r="CM359" t="s">
        <v>202</v>
      </c>
      <c r="CO359" t="s">
        <v>133</v>
      </c>
    </row>
    <row r="360" spans="1:93" x14ac:dyDescent="0.2">
      <c r="A360">
        <v>800</v>
      </c>
      <c r="B360">
        <v>11073271531</v>
      </c>
      <c r="C360" t="s">
        <v>12</v>
      </c>
      <c r="D360" t="s">
        <v>13</v>
      </c>
      <c r="F360" t="s">
        <v>15</v>
      </c>
      <c r="J360" t="s">
        <v>612</v>
      </c>
      <c r="M360" t="s">
        <v>134</v>
      </c>
      <c r="P360" t="s">
        <v>96</v>
      </c>
      <c r="Q360" t="s">
        <v>96</v>
      </c>
      <c r="R360" t="s">
        <v>96</v>
      </c>
      <c r="S360" t="s">
        <v>94</v>
      </c>
      <c r="T360" t="s">
        <v>96</v>
      </c>
      <c r="U360" t="s">
        <v>96</v>
      </c>
      <c r="V360" t="s">
        <v>96</v>
      </c>
      <c r="W360" t="s">
        <v>94</v>
      </c>
      <c r="X360" t="s">
        <v>96</v>
      </c>
      <c r="Y360" t="s">
        <v>96</v>
      </c>
      <c r="Z360" t="s">
        <v>97</v>
      </c>
      <c r="AA360" t="s">
        <v>95</v>
      </c>
      <c r="AB360" t="s">
        <v>96</v>
      </c>
      <c r="AC360" t="s">
        <v>94</v>
      </c>
      <c r="AD360" t="s">
        <v>96</v>
      </c>
      <c r="AE360" t="s">
        <v>96</v>
      </c>
      <c r="AF360" t="s">
        <v>96</v>
      </c>
      <c r="AG360" t="s">
        <v>95</v>
      </c>
      <c r="AH360" t="s">
        <v>95</v>
      </c>
      <c r="AI360" t="s">
        <v>94</v>
      </c>
      <c r="AJ360" t="s">
        <v>1075</v>
      </c>
      <c r="AK360" t="s">
        <v>1076</v>
      </c>
      <c r="AN360" t="s">
        <v>44</v>
      </c>
      <c r="AO360" t="s">
        <v>45</v>
      </c>
      <c r="AV360" t="s">
        <v>52</v>
      </c>
      <c r="AW360" t="s">
        <v>53</v>
      </c>
      <c r="AY360" t="s">
        <v>55</v>
      </c>
      <c r="BG360" t="s">
        <v>1077</v>
      </c>
      <c r="BI360" t="s">
        <v>113</v>
      </c>
      <c r="BK360" t="s">
        <v>102</v>
      </c>
      <c r="BL360" t="s">
        <v>102</v>
      </c>
      <c r="BO360" t="s">
        <v>69</v>
      </c>
      <c r="BU360" t="s">
        <v>75</v>
      </c>
      <c r="BY360" t="s">
        <v>135</v>
      </c>
      <c r="CA360" t="s">
        <v>115</v>
      </c>
      <c r="CC360" t="s">
        <v>79</v>
      </c>
      <c r="CJ360" t="s">
        <v>171</v>
      </c>
      <c r="CL360" t="s">
        <v>106</v>
      </c>
      <c r="CM360" t="s">
        <v>1078</v>
      </c>
      <c r="CO360" t="s">
        <v>108</v>
      </c>
    </row>
    <row r="361" spans="1:93" x14ac:dyDescent="0.2">
      <c r="A361">
        <v>797</v>
      </c>
      <c r="B361">
        <v>11073259601</v>
      </c>
      <c r="C361" t="s">
        <v>12</v>
      </c>
      <c r="D361" t="s">
        <v>13</v>
      </c>
      <c r="F361" t="s">
        <v>15</v>
      </c>
      <c r="J361" t="s">
        <v>612</v>
      </c>
      <c r="M361" t="s">
        <v>134</v>
      </c>
      <c r="P361" t="s">
        <v>96</v>
      </c>
      <c r="Q361" t="s">
        <v>96</v>
      </c>
      <c r="R361" t="s">
        <v>96</v>
      </c>
      <c r="S361" t="s">
        <v>96</v>
      </c>
      <c r="T361" t="s">
        <v>96</v>
      </c>
      <c r="U361" t="s">
        <v>96</v>
      </c>
      <c r="V361" t="s">
        <v>96</v>
      </c>
      <c r="W361" t="s">
        <v>97</v>
      </c>
      <c r="X361" t="s">
        <v>96</v>
      </c>
      <c r="Y361" t="s">
        <v>96</v>
      </c>
      <c r="Z361" t="s">
        <v>95</v>
      </c>
      <c r="AA361" t="s">
        <v>95</v>
      </c>
      <c r="AB361" t="s">
        <v>96</v>
      </c>
      <c r="AC361" t="s">
        <v>95</v>
      </c>
      <c r="AD361" t="s">
        <v>95</v>
      </c>
      <c r="AE361" t="s">
        <v>96</v>
      </c>
      <c r="AF361" t="s">
        <v>96</v>
      </c>
      <c r="AG361" t="s">
        <v>96</v>
      </c>
      <c r="AH361" t="s">
        <v>95</v>
      </c>
      <c r="AI361" t="s">
        <v>95</v>
      </c>
      <c r="AJ361" t="s">
        <v>1079</v>
      </c>
      <c r="AK361" t="s">
        <v>360</v>
      </c>
      <c r="AP361" t="s">
        <v>46</v>
      </c>
      <c r="AQ361" t="s">
        <v>47</v>
      </c>
      <c r="AV361" t="s">
        <v>52</v>
      </c>
      <c r="AZ361" t="s">
        <v>56</v>
      </c>
      <c r="BC361" t="s">
        <v>59</v>
      </c>
      <c r="BG361" t="s">
        <v>1080</v>
      </c>
      <c r="BI361" t="s">
        <v>113</v>
      </c>
      <c r="BK361" t="s">
        <v>120</v>
      </c>
      <c r="BL361" t="s">
        <v>151</v>
      </c>
      <c r="BM361" t="s">
        <v>67</v>
      </c>
      <c r="BY361" t="s">
        <v>126</v>
      </c>
      <c r="CA361" t="s">
        <v>104</v>
      </c>
      <c r="CC361" t="s">
        <v>79</v>
      </c>
      <c r="CJ361" t="s">
        <v>127</v>
      </c>
      <c r="CL361" t="s">
        <v>106</v>
      </c>
      <c r="CM361" t="s">
        <v>1081</v>
      </c>
      <c r="CO361" t="s">
        <v>108</v>
      </c>
    </row>
    <row r="362" spans="1:93" x14ac:dyDescent="0.2">
      <c r="A362">
        <v>765</v>
      </c>
      <c r="B362">
        <v>11071715413</v>
      </c>
      <c r="C362" t="s">
        <v>12</v>
      </c>
      <c r="D362" t="s">
        <v>13</v>
      </c>
      <c r="F362" t="s">
        <v>15</v>
      </c>
      <c r="J362" t="s">
        <v>612</v>
      </c>
      <c r="M362" t="s">
        <v>134</v>
      </c>
      <c r="P362" t="s">
        <v>94</v>
      </c>
      <c r="Q362" t="s">
        <v>94</v>
      </c>
      <c r="R362" t="s">
        <v>96</v>
      </c>
      <c r="S362" t="s">
        <v>94</v>
      </c>
      <c r="T362" t="s">
        <v>96</v>
      </c>
      <c r="U362" t="s">
        <v>96</v>
      </c>
      <c r="V362" t="s">
        <v>96</v>
      </c>
      <c r="W362" t="s">
        <v>96</v>
      </c>
      <c r="X362" t="s">
        <v>95</v>
      </c>
      <c r="Y362" t="s">
        <v>96</v>
      </c>
      <c r="Z362" t="s">
        <v>96</v>
      </c>
      <c r="AA362" t="s">
        <v>96</v>
      </c>
      <c r="AB362" t="s">
        <v>95</v>
      </c>
      <c r="AC362" t="s">
        <v>96</v>
      </c>
      <c r="AD362" t="s">
        <v>188</v>
      </c>
      <c r="AE362" t="s">
        <v>94</v>
      </c>
      <c r="AF362" t="s">
        <v>95</v>
      </c>
      <c r="AG362" t="s">
        <v>95</v>
      </c>
      <c r="AH362" t="s">
        <v>95</v>
      </c>
      <c r="AI362" t="s">
        <v>188</v>
      </c>
      <c r="AJ362" t="s">
        <v>1082</v>
      </c>
      <c r="AK362" t="s">
        <v>1083</v>
      </c>
      <c r="AO362" t="s">
        <v>45</v>
      </c>
      <c r="AR362" t="s">
        <v>48</v>
      </c>
      <c r="AU362" t="s">
        <v>51</v>
      </c>
      <c r="AY362" t="s">
        <v>55</v>
      </c>
      <c r="BG362" t="s">
        <v>1084</v>
      </c>
      <c r="BI362" t="s">
        <v>130</v>
      </c>
      <c r="BK362" t="s">
        <v>102</v>
      </c>
      <c r="BL362" t="s">
        <v>120</v>
      </c>
      <c r="BM362" t="s">
        <v>67</v>
      </c>
      <c r="BY362" t="s">
        <v>126</v>
      </c>
      <c r="CA362" t="s">
        <v>104</v>
      </c>
      <c r="CC362" t="s">
        <v>79</v>
      </c>
      <c r="CJ362" t="s">
        <v>127</v>
      </c>
      <c r="CL362" t="s">
        <v>106</v>
      </c>
      <c r="CO362" t="s">
        <v>108</v>
      </c>
    </row>
    <row r="363" spans="1:93" x14ac:dyDescent="0.2">
      <c r="A363">
        <v>764</v>
      </c>
      <c r="B363">
        <v>11071714121</v>
      </c>
      <c r="C363" t="s">
        <v>12</v>
      </c>
      <c r="F363" t="s">
        <v>15</v>
      </c>
      <c r="J363" t="s">
        <v>612</v>
      </c>
      <c r="M363" t="s">
        <v>148</v>
      </c>
      <c r="P363" t="s">
        <v>97</v>
      </c>
      <c r="Q363" t="s">
        <v>97</v>
      </c>
      <c r="R363" t="s">
        <v>188</v>
      </c>
      <c r="S363" t="s">
        <v>95</v>
      </c>
      <c r="T363" t="s">
        <v>95</v>
      </c>
      <c r="U363" t="s">
        <v>95</v>
      </c>
      <c r="V363" t="s">
        <v>95</v>
      </c>
      <c r="W363" t="s">
        <v>96</v>
      </c>
      <c r="X363" t="s">
        <v>95</v>
      </c>
      <c r="Y363" t="s">
        <v>95</v>
      </c>
      <c r="Z363" t="s">
        <v>95</v>
      </c>
      <c r="AA363" t="s">
        <v>95</v>
      </c>
      <c r="AB363" t="s">
        <v>95</v>
      </c>
      <c r="AC363" t="s">
        <v>95</v>
      </c>
      <c r="AD363" t="s">
        <v>97</v>
      </c>
      <c r="AE363" t="s">
        <v>95</v>
      </c>
      <c r="AF363" t="s">
        <v>95</v>
      </c>
      <c r="AG363" t="s">
        <v>97</v>
      </c>
      <c r="AH363" t="s">
        <v>95</v>
      </c>
      <c r="AI363" t="s">
        <v>188</v>
      </c>
      <c r="AJ363" t="s">
        <v>16</v>
      </c>
      <c r="AK363" t="s">
        <v>1085</v>
      </c>
      <c r="AN363" t="s">
        <v>44</v>
      </c>
      <c r="AQ363" t="s">
        <v>47</v>
      </c>
      <c r="AU363" t="s">
        <v>51</v>
      </c>
      <c r="BI363" t="s">
        <v>130</v>
      </c>
      <c r="BK363" t="s">
        <v>102</v>
      </c>
      <c r="BL363" t="s">
        <v>102</v>
      </c>
      <c r="BM363" t="s">
        <v>67</v>
      </c>
      <c r="BN363" t="s">
        <v>68</v>
      </c>
      <c r="BO363" t="s">
        <v>69</v>
      </c>
      <c r="BY363" t="s">
        <v>114</v>
      </c>
      <c r="CA363" t="s">
        <v>115</v>
      </c>
      <c r="CC363" t="s">
        <v>79</v>
      </c>
      <c r="CJ363" t="s">
        <v>116</v>
      </c>
      <c r="CL363" t="s">
        <v>106</v>
      </c>
      <c r="CM363" t="s">
        <v>152</v>
      </c>
      <c r="CO363" t="s">
        <v>108</v>
      </c>
    </row>
    <row r="364" spans="1:93" x14ac:dyDescent="0.2">
      <c r="A364">
        <v>746</v>
      </c>
      <c r="B364">
        <v>11070805017</v>
      </c>
      <c r="C364" t="s">
        <v>12</v>
      </c>
      <c r="D364" t="s">
        <v>13</v>
      </c>
      <c r="F364" t="s">
        <v>15</v>
      </c>
      <c r="J364" t="s">
        <v>612</v>
      </c>
      <c r="M364" t="s">
        <v>134</v>
      </c>
      <c r="P364" t="s">
        <v>95</v>
      </c>
      <c r="Q364" t="s">
        <v>95</v>
      </c>
      <c r="R364" t="s">
        <v>95</v>
      </c>
      <c r="S364" t="s">
        <v>95</v>
      </c>
      <c r="T364" t="s">
        <v>95</v>
      </c>
      <c r="U364" t="s">
        <v>95</v>
      </c>
      <c r="V364" t="s">
        <v>95</v>
      </c>
      <c r="W364" t="s">
        <v>188</v>
      </c>
      <c r="X364" t="s">
        <v>95</v>
      </c>
      <c r="Y364" t="s">
        <v>95</v>
      </c>
      <c r="Z364" t="s">
        <v>95</v>
      </c>
      <c r="AA364" t="s">
        <v>95</v>
      </c>
      <c r="AB364" t="s">
        <v>95</v>
      </c>
      <c r="AC364" t="s">
        <v>95</v>
      </c>
      <c r="AD364" t="s">
        <v>95</v>
      </c>
      <c r="AE364" t="s">
        <v>95</v>
      </c>
      <c r="AF364" t="s">
        <v>95</v>
      </c>
      <c r="AG364" t="s">
        <v>95</v>
      </c>
      <c r="AH364" t="s">
        <v>95</v>
      </c>
      <c r="AI364" t="s">
        <v>95</v>
      </c>
      <c r="AJ364" t="s">
        <v>1086</v>
      </c>
      <c r="AK364" t="s">
        <v>1087</v>
      </c>
      <c r="AM364" t="s">
        <v>43</v>
      </c>
      <c r="AO364" t="s">
        <v>45</v>
      </c>
      <c r="BI364" t="s">
        <v>130</v>
      </c>
      <c r="BK364" t="s">
        <v>102</v>
      </c>
      <c r="BL364" t="s">
        <v>102</v>
      </c>
      <c r="BP364" t="s">
        <v>70</v>
      </c>
      <c r="BQ364" t="s">
        <v>71</v>
      </c>
      <c r="BY364" t="s">
        <v>131</v>
      </c>
      <c r="CA364" t="s">
        <v>115</v>
      </c>
      <c r="CC364" t="s">
        <v>79</v>
      </c>
      <c r="CJ364" t="s">
        <v>127</v>
      </c>
      <c r="CL364" t="s">
        <v>172</v>
      </c>
      <c r="CO364" t="s">
        <v>108</v>
      </c>
    </row>
    <row r="365" spans="1:93" x14ac:dyDescent="0.2">
      <c r="A365">
        <v>736</v>
      </c>
      <c r="B365">
        <v>11070595975</v>
      </c>
      <c r="C365" t="s">
        <v>12</v>
      </c>
      <c r="D365" t="s">
        <v>13</v>
      </c>
      <c r="F365" t="s">
        <v>15</v>
      </c>
      <c r="J365" t="s">
        <v>612</v>
      </c>
      <c r="M365" t="s">
        <v>118</v>
      </c>
      <c r="P365" t="s">
        <v>94</v>
      </c>
      <c r="Q365" t="s">
        <v>94</v>
      </c>
      <c r="R365" t="s">
        <v>94</v>
      </c>
      <c r="S365" t="s">
        <v>94</v>
      </c>
      <c r="T365" t="s">
        <v>94</v>
      </c>
      <c r="U365" t="s">
        <v>94</v>
      </c>
      <c r="V365" t="s">
        <v>94</v>
      </c>
      <c r="W365" t="s">
        <v>94</v>
      </c>
      <c r="X365" t="s">
        <v>96</v>
      </c>
      <c r="Y365" t="s">
        <v>94</v>
      </c>
      <c r="Z365" t="s">
        <v>96</v>
      </c>
      <c r="AA365" t="s">
        <v>94</v>
      </c>
      <c r="AB365" t="s">
        <v>96</v>
      </c>
      <c r="AC365" t="s">
        <v>96</v>
      </c>
      <c r="AD365" t="s">
        <v>96</v>
      </c>
      <c r="AE365" t="s">
        <v>96</v>
      </c>
      <c r="AF365" t="s">
        <v>96</v>
      </c>
      <c r="AG365" t="s">
        <v>96</v>
      </c>
      <c r="AH365" t="s">
        <v>96</v>
      </c>
      <c r="AI365" t="s">
        <v>95</v>
      </c>
      <c r="AJ365" t="s">
        <v>1088</v>
      </c>
      <c r="AK365" t="s">
        <v>1089</v>
      </c>
      <c r="AM365" t="s">
        <v>43</v>
      </c>
      <c r="AO365" t="s">
        <v>45</v>
      </c>
      <c r="AP365" t="s">
        <v>46</v>
      </c>
      <c r="AQ365" t="s">
        <v>47</v>
      </c>
      <c r="AY365" t="s">
        <v>55</v>
      </c>
      <c r="BG365" t="s">
        <v>1090</v>
      </c>
      <c r="BI365" t="s">
        <v>101</v>
      </c>
      <c r="BK365" t="s">
        <v>151</v>
      </c>
      <c r="BL365" t="s">
        <v>102</v>
      </c>
      <c r="BN365" t="s">
        <v>68</v>
      </c>
      <c r="BO365" t="s">
        <v>69</v>
      </c>
      <c r="BR365" t="s">
        <v>72</v>
      </c>
      <c r="BU365" t="s">
        <v>75</v>
      </c>
      <c r="BY365" t="s">
        <v>121</v>
      </c>
      <c r="CA365" t="s">
        <v>115</v>
      </c>
      <c r="CC365" t="s">
        <v>79</v>
      </c>
      <c r="CJ365" t="s">
        <v>171</v>
      </c>
      <c r="CL365" t="s">
        <v>106</v>
      </c>
      <c r="CM365" t="s">
        <v>1091</v>
      </c>
      <c r="CO365" t="s">
        <v>133</v>
      </c>
    </row>
    <row r="366" spans="1:93" x14ac:dyDescent="0.2">
      <c r="A366">
        <v>726</v>
      </c>
      <c r="B366">
        <v>11070487756</v>
      </c>
      <c r="C366" t="s">
        <v>12</v>
      </c>
      <c r="F366" t="s">
        <v>15</v>
      </c>
      <c r="J366" t="s">
        <v>612</v>
      </c>
      <c r="M366" t="s">
        <v>148</v>
      </c>
      <c r="P366" t="s">
        <v>94</v>
      </c>
      <c r="Q366" t="s">
        <v>96</v>
      </c>
      <c r="R366" t="s">
        <v>94</v>
      </c>
      <c r="S366" t="s">
        <v>94</v>
      </c>
      <c r="T366" t="s">
        <v>96</v>
      </c>
      <c r="U366" t="s">
        <v>94</v>
      </c>
      <c r="V366" t="s">
        <v>188</v>
      </c>
      <c r="W366" t="s">
        <v>94</v>
      </c>
      <c r="X366" t="s">
        <v>96</v>
      </c>
      <c r="Y366" t="s">
        <v>188</v>
      </c>
      <c r="Z366" t="s">
        <v>96</v>
      </c>
      <c r="AA366" t="s">
        <v>94</v>
      </c>
      <c r="AB366" t="s">
        <v>95</v>
      </c>
      <c r="AC366" t="s">
        <v>188</v>
      </c>
      <c r="AD366" t="s">
        <v>96</v>
      </c>
      <c r="AE366" t="s">
        <v>96</v>
      </c>
      <c r="AF366" t="s">
        <v>188</v>
      </c>
      <c r="AG366" t="s">
        <v>95</v>
      </c>
      <c r="AH366" t="s">
        <v>96</v>
      </c>
      <c r="AI366" t="s">
        <v>188</v>
      </c>
      <c r="AJ366" t="s">
        <v>1092</v>
      </c>
      <c r="AK366" t="s">
        <v>1093</v>
      </c>
      <c r="AO366" t="s">
        <v>45</v>
      </c>
      <c r="AP366" t="s">
        <v>46</v>
      </c>
      <c r="AS366" t="s">
        <v>49</v>
      </c>
      <c r="AT366" t="s">
        <v>50</v>
      </c>
      <c r="AY366" t="s">
        <v>55</v>
      </c>
      <c r="BG366" t="s">
        <v>1094</v>
      </c>
      <c r="BI366" t="s">
        <v>192</v>
      </c>
      <c r="BK366" t="s">
        <v>102</v>
      </c>
      <c r="BL366" t="s">
        <v>102</v>
      </c>
      <c r="BV366" t="s">
        <v>181</v>
      </c>
      <c r="BY366" t="s">
        <v>131</v>
      </c>
      <c r="CA366" t="s">
        <v>115</v>
      </c>
      <c r="CC366" t="s">
        <v>79</v>
      </c>
      <c r="CJ366" t="s">
        <v>171</v>
      </c>
      <c r="CL366" t="s">
        <v>106</v>
      </c>
      <c r="CM366" t="s">
        <v>1095</v>
      </c>
      <c r="CO366" t="s">
        <v>133</v>
      </c>
    </row>
    <row r="367" spans="1:93" x14ac:dyDescent="0.2">
      <c r="A367">
        <v>598</v>
      </c>
      <c r="B367">
        <v>11063808583</v>
      </c>
      <c r="C367" t="s">
        <v>12</v>
      </c>
      <c r="D367" t="s">
        <v>13</v>
      </c>
      <c r="F367" t="s">
        <v>15</v>
      </c>
      <c r="J367" t="s">
        <v>612</v>
      </c>
      <c r="M367" t="s">
        <v>93</v>
      </c>
      <c r="P367" t="s">
        <v>94</v>
      </c>
      <c r="Q367" t="s">
        <v>94</v>
      </c>
      <c r="R367" t="s">
        <v>94</v>
      </c>
      <c r="S367" t="s">
        <v>96</v>
      </c>
      <c r="T367" t="s">
        <v>94</v>
      </c>
      <c r="U367" t="s">
        <v>94</v>
      </c>
      <c r="V367" t="s">
        <v>94</v>
      </c>
      <c r="W367" t="s">
        <v>94</v>
      </c>
      <c r="X367" t="s">
        <v>94</v>
      </c>
      <c r="Y367" t="s">
        <v>95</v>
      </c>
      <c r="Z367" t="s">
        <v>94</v>
      </c>
      <c r="AA367" t="s">
        <v>94</v>
      </c>
      <c r="AB367" t="s">
        <v>94</v>
      </c>
      <c r="AC367" t="s">
        <v>96</v>
      </c>
      <c r="AD367" t="s">
        <v>97</v>
      </c>
      <c r="AE367" t="s">
        <v>96</v>
      </c>
      <c r="AF367" t="s">
        <v>95</v>
      </c>
      <c r="AG367" t="s">
        <v>96</v>
      </c>
      <c r="AH367" t="s">
        <v>96</v>
      </c>
      <c r="AI367" t="s">
        <v>97</v>
      </c>
      <c r="AJ367" t="s">
        <v>48</v>
      </c>
      <c r="AK367" t="s">
        <v>1096</v>
      </c>
      <c r="AO367" t="s">
        <v>45</v>
      </c>
      <c r="AR367" t="s">
        <v>48</v>
      </c>
      <c r="BB367" t="s">
        <v>58</v>
      </c>
      <c r="BI367" t="s">
        <v>101</v>
      </c>
      <c r="BK367" t="s">
        <v>102</v>
      </c>
      <c r="BL367" t="s">
        <v>102</v>
      </c>
      <c r="BM367" t="s">
        <v>67</v>
      </c>
      <c r="BN367" t="s">
        <v>68</v>
      </c>
      <c r="BP367" t="s">
        <v>70</v>
      </c>
      <c r="BY367" t="s">
        <v>135</v>
      </c>
      <c r="CA367" t="s">
        <v>104</v>
      </c>
      <c r="CC367" t="s">
        <v>79</v>
      </c>
      <c r="CJ367" t="s">
        <v>127</v>
      </c>
      <c r="CL367" t="s">
        <v>106</v>
      </c>
      <c r="CO367" t="s">
        <v>133</v>
      </c>
    </row>
    <row r="368" spans="1:93" x14ac:dyDescent="0.2">
      <c r="A368">
        <v>573</v>
      </c>
      <c r="B368">
        <v>11061255796</v>
      </c>
      <c r="C368" t="s">
        <v>12</v>
      </c>
      <c r="F368" t="s">
        <v>15</v>
      </c>
      <c r="J368" t="s">
        <v>612</v>
      </c>
      <c r="M368" t="s">
        <v>109</v>
      </c>
      <c r="P368" t="s">
        <v>96</v>
      </c>
      <c r="Q368" t="s">
        <v>94</v>
      </c>
      <c r="R368" t="s">
        <v>94</v>
      </c>
      <c r="S368" t="s">
        <v>94</v>
      </c>
      <c r="T368" t="s">
        <v>94</v>
      </c>
      <c r="U368" t="s">
        <v>96</v>
      </c>
      <c r="V368" t="s">
        <v>96</v>
      </c>
      <c r="W368" t="s">
        <v>96</v>
      </c>
      <c r="X368" t="s">
        <v>94</v>
      </c>
      <c r="Y368" t="s">
        <v>96</v>
      </c>
      <c r="Z368" t="s">
        <v>96</v>
      </c>
      <c r="AA368" t="s">
        <v>96</v>
      </c>
      <c r="AB368" t="s">
        <v>96</v>
      </c>
      <c r="AC368" t="s">
        <v>94</v>
      </c>
      <c r="AD368" t="s">
        <v>96</v>
      </c>
      <c r="AE368" t="s">
        <v>96</v>
      </c>
      <c r="AF368" t="s">
        <v>96</v>
      </c>
      <c r="AG368" t="s">
        <v>96</v>
      </c>
      <c r="AH368" t="s">
        <v>94</v>
      </c>
      <c r="AI368" t="s">
        <v>96</v>
      </c>
      <c r="AJ368" t="s">
        <v>1097</v>
      </c>
      <c r="AK368" t="s">
        <v>1098</v>
      </c>
      <c r="AM368" t="s">
        <v>43</v>
      </c>
      <c r="AQ368" t="s">
        <v>47</v>
      </c>
      <c r="AW368" t="s">
        <v>53</v>
      </c>
      <c r="BD368" t="s">
        <v>60</v>
      </c>
      <c r="BG368" t="s">
        <v>1099</v>
      </c>
      <c r="BI368" t="s">
        <v>113</v>
      </c>
      <c r="BK368" t="s">
        <v>143</v>
      </c>
      <c r="BL368" t="s">
        <v>120</v>
      </c>
      <c r="BN368" t="s">
        <v>68</v>
      </c>
      <c r="BO368" t="s">
        <v>69</v>
      </c>
      <c r="BP368" t="s">
        <v>70</v>
      </c>
      <c r="BQ368" t="s">
        <v>71</v>
      </c>
      <c r="BS368" t="s">
        <v>73</v>
      </c>
      <c r="BY368" t="s">
        <v>114</v>
      </c>
      <c r="CA368" t="s">
        <v>115</v>
      </c>
      <c r="CC368" t="s">
        <v>79</v>
      </c>
      <c r="CJ368" t="s">
        <v>171</v>
      </c>
      <c r="CL368" t="s">
        <v>106</v>
      </c>
      <c r="CM368" t="s">
        <v>152</v>
      </c>
      <c r="CO368" t="s">
        <v>108</v>
      </c>
    </row>
    <row r="369" spans="1:93" x14ac:dyDescent="0.2">
      <c r="A369">
        <v>572</v>
      </c>
      <c r="B369">
        <v>11061155206</v>
      </c>
      <c r="C369" t="s">
        <v>12</v>
      </c>
      <c r="D369" t="s">
        <v>13</v>
      </c>
      <c r="J369" t="s">
        <v>612</v>
      </c>
      <c r="M369" t="s">
        <v>118</v>
      </c>
      <c r="P369" t="s">
        <v>94</v>
      </c>
      <c r="Q369" t="s">
        <v>96</v>
      </c>
      <c r="R369" t="s">
        <v>96</v>
      </c>
      <c r="S369" t="s">
        <v>95</v>
      </c>
      <c r="T369" t="s">
        <v>95</v>
      </c>
      <c r="U369" t="s">
        <v>95</v>
      </c>
      <c r="V369" t="s">
        <v>94</v>
      </c>
      <c r="W369" t="s">
        <v>94</v>
      </c>
      <c r="X369" t="s">
        <v>95</v>
      </c>
      <c r="Y369" t="s">
        <v>96</v>
      </c>
      <c r="Z369" t="s">
        <v>95</v>
      </c>
      <c r="AA369" t="s">
        <v>95</v>
      </c>
      <c r="AB369" t="s">
        <v>96</v>
      </c>
      <c r="AC369" t="s">
        <v>96</v>
      </c>
      <c r="AD369" t="s">
        <v>96</v>
      </c>
      <c r="AE369" t="s">
        <v>95</v>
      </c>
      <c r="AF369" t="s">
        <v>95</v>
      </c>
      <c r="AG369" t="s">
        <v>95</v>
      </c>
      <c r="AH369" t="s">
        <v>95</v>
      </c>
      <c r="AI369" t="s">
        <v>95</v>
      </c>
      <c r="AJ369" t="s">
        <v>1100</v>
      </c>
      <c r="AK369" t="s">
        <v>1101</v>
      </c>
      <c r="AQ369" t="s">
        <v>47</v>
      </c>
      <c r="BG369" t="s">
        <v>1102</v>
      </c>
      <c r="BI369" t="s">
        <v>83</v>
      </c>
      <c r="BK369" t="s">
        <v>143</v>
      </c>
      <c r="BL369" t="s">
        <v>102</v>
      </c>
      <c r="BS369" t="s">
        <v>73</v>
      </c>
      <c r="BY369" t="s">
        <v>131</v>
      </c>
      <c r="CA369" t="s">
        <v>104</v>
      </c>
      <c r="CC369" t="s">
        <v>79</v>
      </c>
      <c r="CJ369" t="s">
        <v>105</v>
      </c>
      <c r="CL369" t="s">
        <v>132</v>
      </c>
      <c r="CM369" t="s">
        <v>980</v>
      </c>
      <c r="CO369" t="s">
        <v>108</v>
      </c>
    </row>
    <row r="370" spans="1:93" x14ac:dyDescent="0.2">
      <c r="A370">
        <v>504</v>
      </c>
      <c r="B370">
        <v>11059087495</v>
      </c>
      <c r="C370" t="s">
        <v>12</v>
      </c>
      <c r="D370" t="s">
        <v>13</v>
      </c>
      <c r="J370" t="s">
        <v>612</v>
      </c>
      <c r="M370" t="s">
        <v>109</v>
      </c>
      <c r="P370" t="s">
        <v>94</v>
      </c>
      <c r="Q370" t="s">
        <v>94</v>
      </c>
      <c r="R370" t="s">
        <v>94</v>
      </c>
      <c r="S370" t="s">
        <v>94</v>
      </c>
      <c r="T370" t="s">
        <v>96</v>
      </c>
      <c r="U370" t="s">
        <v>94</v>
      </c>
      <c r="V370" t="s">
        <v>94</v>
      </c>
      <c r="W370" t="s">
        <v>94</v>
      </c>
      <c r="X370" t="s">
        <v>94</v>
      </c>
      <c r="Y370" t="s">
        <v>94</v>
      </c>
      <c r="Z370" t="s">
        <v>95</v>
      </c>
      <c r="AA370" t="s">
        <v>96</v>
      </c>
      <c r="AB370" t="s">
        <v>94</v>
      </c>
      <c r="AC370" t="s">
        <v>94</v>
      </c>
      <c r="AD370" t="s">
        <v>188</v>
      </c>
      <c r="AE370" t="s">
        <v>95</v>
      </c>
      <c r="AF370" t="s">
        <v>96</v>
      </c>
      <c r="AG370" t="s">
        <v>97</v>
      </c>
      <c r="AH370" t="s">
        <v>96</v>
      </c>
      <c r="AI370" t="s">
        <v>188</v>
      </c>
      <c r="AJ370" t="s">
        <v>1103</v>
      </c>
      <c r="AK370" t="s">
        <v>321</v>
      </c>
      <c r="AS370" t="s">
        <v>49</v>
      </c>
      <c r="AW370" t="s">
        <v>53</v>
      </c>
      <c r="BA370" t="s">
        <v>57</v>
      </c>
      <c r="BC370" t="s">
        <v>59</v>
      </c>
      <c r="BE370" t="s">
        <v>61</v>
      </c>
      <c r="BG370" t="s">
        <v>1104</v>
      </c>
      <c r="BI370" t="s">
        <v>113</v>
      </c>
      <c r="BK370" t="s">
        <v>102</v>
      </c>
      <c r="BL370" t="s">
        <v>120</v>
      </c>
      <c r="BM370" t="s">
        <v>67</v>
      </c>
      <c r="BO370" t="s">
        <v>69</v>
      </c>
      <c r="BR370" t="s">
        <v>72</v>
      </c>
      <c r="BT370" t="s">
        <v>74</v>
      </c>
      <c r="BY370" t="s">
        <v>126</v>
      </c>
      <c r="CA370" t="s">
        <v>115</v>
      </c>
      <c r="CC370" t="s">
        <v>79</v>
      </c>
      <c r="CJ370" t="s">
        <v>171</v>
      </c>
      <c r="CL370" t="s">
        <v>106</v>
      </c>
      <c r="CM370" t="s">
        <v>161</v>
      </c>
      <c r="CO370" t="s">
        <v>108</v>
      </c>
    </row>
    <row r="371" spans="1:93" x14ac:dyDescent="0.2">
      <c r="A371">
        <v>407</v>
      </c>
      <c r="B371">
        <v>11057386750</v>
      </c>
      <c r="C371" t="s">
        <v>12</v>
      </c>
      <c r="D371" t="s">
        <v>13</v>
      </c>
      <c r="F371" t="s">
        <v>15</v>
      </c>
      <c r="J371" t="s">
        <v>612</v>
      </c>
      <c r="M371" t="s">
        <v>207</v>
      </c>
      <c r="P371" t="s">
        <v>94</v>
      </c>
      <c r="Q371" t="s">
        <v>94</v>
      </c>
      <c r="R371" t="s">
        <v>94</v>
      </c>
      <c r="S371" t="s">
        <v>94</v>
      </c>
      <c r="T371" t="s">
        <v>96</v>
      </c>
      <c r="U371" t="s">
        <v>94</v>
      </c>
      <c r="V371" t="s">
        <v>94</v>
      </c>
      <c r="W371" t="s">
        <v>94</v>
      </c>
      <c r="X371" t="s">
        <v>94</v>
      </c>
      <c r="Y371" t="s">
        <v>94</v>
      </c>
      <c r="Z371" t="s">
        <v>96</v>
      </c>
      <c r="AA371" t="s">
        <v>96</v>
      </c>
      <c r="AB371" t="s">
        <v>94</v>
      </c>
      <c r="AC371" t="s">
        <v>95</v>
      </c>
      <c r="AD371" t="s">
        <v>188</v>
      </c>
      <c r="AE371" t="s">
        <v>96</v>
      </c>
      <c r="AF371" t="s">
        <v>96</v>
      </c>
      <c r="AG371" t="s">
        <v>96</v>
      </c>
      <c r="AH371" t="s">
        <v>96</v>
      </c>
      <c r="AI371" t="s">
        <v>95</v>
      </c>
      <c r="AM371" t="s">
        <v>43</v>
      </c>
      <c r="AN371" t="s">
        <v>44</v>
      </c>
      <c r="AY371" t="s">
        <v>55</v>
      </c>
      <c r="BI371" t="s">
        <v>113</v>
      </c>
      <c r="BK371" t="s">
        <v>102</v>
      </c>
      <c r="BL371" t="s">
        <v>102</v>
      </c>
      <c r="BM371" t="s">
        <v>67</v>
      </c>
      <c r="BT371" t="s">
        <v>74</v>
      </c>
      <c r="BY371" t="s">
        <v>121</v>
      </c>
      <c r="CA371" t="s">
        <v>104</v>
      </c>
      <c r="CC371" t="s">
        <v>79</v>
      </c>
      <c r="CJ371" t="s">
        <v>105</v>
      </c>
      <c r="CL371" t="s">
        <v>106</v>
      </c>
      <c r="CM371" t="s">
        <v>1105</v>
      </c>
      <c r="CO371" t="s">
        <v>133</v>
      </c>
    </row>
    <row r="372" spans="1:93" x14ac:dyDescent="0.2">
      <c r="A372">
        <v>340</v>
      </c>
      <c r="B372">
        <v>11056953815</v>
      </c>
      <c r="C372" t="s">
        <v>12</v>
      </c>
      <c r="D372" t="s">
        <v>13</v>
      </c>
      <c r="J372" t="s">
        <v>612</v>
      </c>
      <c r="M372" t="s">
        <v>134</v>
      </c>
      <c r="P372" t="s">
        <v>96</v>
      </c>
      <c r="Q372" t="s">
        <v>94</v>
      </c>
      <c r="R372" t="s">
        <v>96</v>
      </c>
      <c r="S372" t="s">
        <v>94</v>
      </c>
      <c r="T372" t="s">
        <v>96</v>
      </c>
      <c r="U372" t="s">
        <v>96</v>
      </c>
      <c r="V372" t="s">
        <v>96</v>
      </c>
      <c r="W372" t="s">
        <v>96</v>
      </c>
      <c r="X372" t="s">
        <v>94</v>
      </c>
      <c r="Y372" t="s">
        <v>95</v>
      </c>
      <c r="Z372" t="s">
        <v>96</v>
      </c>
      <c r="AA372" t="s">
        <v>95</v>
      </c>
      <c r="AB372" t="s">
        <v>96</v>
      </c>
      <c r="AC372" t="s">
        <v>97</v>
      </c>
      <c r="AD372" t="s">
        <v>95</v>
      </c>
      <c r="AE372" t="s">
        <v>95</v>
      </c>
      <c r="AF372" t="s">
        <v>95</v>
      </c>
      <c r="AG372" t="s">
        <v>95</v>
      </c>
      <c r="AH372" t="s">
        <v>97</v>
      </c>
      <c r="AI372" t="s">
        <v>188</v>
      </c>
      <c r="AJ372" t="s">
        <v>1106</v>
      </c>
      <c r="AK372" t="s">
        <v>1107</v>
      </c>
      <c r="AM372" t="s">
        <v>43</v>
      </c>
      <c r="AO372" t="s">
        <v>45</v>
      </c>
      <c r="AP372" t="s">
        <v>46</v>
      </c>
      <c r="AZ372" t="s">
        <v>56</v>
      </c>
      <c r="BG372" t="s">
        <v>1108</v>
      </c>
      <c r="BI372" t="s">
        <v>101</v>
      </c>
      <c r="BK372" t="s">
        <v>102</v>
      </c>
      <c r="BL372" t="s">
        <v>120</v>
      </c>
      <c r="BY372" t="s">
        <v>121</v>
      </c>
      <c r="CA372" t="s">
        <v>115</v>
      </c>
      <c r="CC372" t="s">
        <v>79</v>
      </c>
      <c r="CJ372" t="s">
        <v>127</v>
      </c>
      <c r="CL372" t="s">
        <v>106</v>
      </c>
      <c r="CM372" t="s">
        <v>1109</v>
      </c>
      <c r="CO372" t="s">
        <v>133</v>
      </c>
    </row>
    <row r="373" spans="1:93" x14ac:dyDescent="0.2">
      <c r="A373">
        <v>305</v>
      </c>
      <c r="B373">
        <v>11056437429</v>
      </c>
      <c r="C373" t="s">
        <v>12</v>
      </c>
      <c r="F373" t="s">
        <v>15</v>
      </c>
      <c r="J373" t="s">
        <v>612</v>
      </c>
      <c r="M373" t="s">
        <v>109</v>
      </c>
      <c r="P373" t="s">
        <v>94</v>
      </c>
      <c r="Q373" t="s">
        <v>94</v>
      </c>
      <c r="R373" t="s">
        <v>94</v>
      </c>
      <c r="S373" t="s">
        <v>94</v>
      </c>
      <c r="T373" t="s">
        <v>94</v>
      </c>
      <c r="U373" t="s">
        <v>94</v>
      </c>
      <c r="V373" t="s">
        <v>96</v>
      </c>
      <c r="W373" t="s">
        <v>96</v>
      </c>
      <c r="X373" t="s">
        <v>96</v>
      </c>
      <c r="Y373" t="s">
        <v>94</v>
      </c>
      <c r="Z373" t="s">
        <v>96</v>
      </c>
      <c r="AA373" t="s">
        <v>94</v>
      </c>
      <c r="AB373" t="s">
        <v>96</v>
      </c>
      <c r="AC373" t="s">
        <v>95</v>
      </c>
      <c r="AD373" t="s">
        <v>95</v>
      </c>
      <c r="AE373" t="s">
        <v>94</v>
      </c>
      <c r="AF373" t="s">
        <v>95</v>
      </c>
      <c r="AG373" t="s">
        <v>94</v>
      </c>
      <c r="AH373" t="s">
        <v>95</v>
      </c>
      <c r="AI373" t="s">
        <v>97</v>
      </c>
      <c r="AJ373" t="s">
        <v>1110</v>
      </c>
      <c r="AK373" t="s">
        <v>1111</v>
      </c>
      <c r="AN373" t="s">
        <v>44</v>
      </c>
      <c r="AQ373" t="s">
        <v>47</v>
      </c>
      <c r="AX373" t="s">
        <v>54</v>
      </c>
      <c r="AZ373" t="s">
        <v>56</v>
      </c>
      <c r="BD373" t="s">
        <v>60</v>
      </c>
      <c r="BG373" t="s">
        <v>1112</v>
      </c>
      <c r="BI373" t="s">
        <v>113</v>
      </c>
      <c r="BK373" t="s">
        <v>151</v>
      </c>
      <c r="BL373" t="s">
        <v>120</v>
      </c>
      <c r="BN373" t="s">
        <v>68</v>
      </c>
      <c r="BO373" t="s">
        <v>69</v>
      </c>
      <c r="BP373" t="s">
        <v>70</v>
      </c>
      <c r="BQ373" t="s">
        <v>71</v>
      </c>
      <c r="BS373" t="s">
        <v>73</v>
      </c>
      <c r="BY373" t="s">
        <v>126</v>
      </c>
      <c r="CA373" t="s">
        <v>104</v>
      </c>
      <c r="CC373" t="s">
        <v>79</v>
      </c>
      <c r="CJ373" t="s">
        <v>127</v>
      </c>
      <c r="CL373" t="s">
        <v>106</v>
      </c>
      <c r="CM373" t="s">
        <v>1113</v>
      </c>
      <c r="CO373" t="s">
        <v>108</v>
      </c>
    </row>
    <row r="374" spans="1:93" x14ac:dyDescent="0.2">
      <c r="A374">
        <v>295</v>
      </c>
      <c r="B374">
        <v>11056362764</v>
      </c>
      <c r="C374" t="s">
        <v>12</v>
      </c>
      <c r="D374" t="s">
        <v>13</v>
      </c>
      <c r="F374" t="s">
        <v>15</v>
      </c>
      <c r="J374" t="s">
        <v>612</v>
      </c>
      <c r="M374" t="s">
        <v>118</v>
      </c>
      <c r="P374" t="s">
        <v>94</v>
      </c>
      <c r="Q374" t="s">
        <v>96</v>
      </c>
      <c r="R374" t="s">
        <v>96</v>
      </c>
      <c r="S374" t="s">
        <v>94</v>
      </c>
      <c r="T374" t="s">
        <v>94</v>
      </c>
      <c r="U374" t="s">
        <v>96</v>
      </c>
      <c r="V374" t="s">
        <v>96</v>
      </c>
      <c r="W374" t="s">
        <v>96</v>
      </c>
      <c r="X374" t="s">
        <v>96</v>
      </c>
      <c r="Y374" t="s">
        <v>94</v>
      </c>
      <c r="Z374" t="s">
        <v>96</v>
      </c>
      <c r="AA374" t="s">
        <v>96</v>
      </c>
      <c r="AB374" t="s">
        <v>94</v>
      </c>
      <c r="AC374" t="s">
        <v>96</v>
      </c>
      <c r="AD374" t="s">
        <v>94</v>
      </c>
      <c r="AE374" t="s">
        <v>96</v>
      </c>
      <c r="AF374" t="s">
        <v>95</v>
      </c>
      <c r="AG374" t="s">
        <v>94</v>
      </c>
      <c r="AH374" t="s">
        <v>95</v>
      </c>
      <c r="AI374" t="s">
        <v>97</v>
      </c>
      <c r="AJ374" t="s">
        <v>1114</v>
      </c>
      <c r="AM374" t="s">
        <v>43</v>
      </c>
      <c r="AO374" t="s">
        <v>45</v>
      </c>
      <c r="BE374" t="s">
        <v>61</v>
      </c>
      <c r="BI374" t="s">
        <v>130</v>
      </c>
      <c r="BK374" t="s">
        <v>102</v>
      </c>
      <c r="BL374" t="s">
        <v>102</v>
      </c>
      <c r="BS374" t="s">
        <v>73</v>
      </c>
      <c r="BV374" t="s">
        <v>13</v>
      </c>
      <c r="BY374" t="s">
        <v>131</v>
      </c>
      <c r="CA374" t="s">
        <v>115</v>
      </c>
      <c r="CC374" t="s">
        <v>79</v>
      </c>
      <c r="CJ374" t="s">
        <v>127</v>
      </c>
      <c r="CL374" t="s">
        <v>106</v>
      </c>
      <c r="CO374" t="s">
        <v>108</v>
      </c>
    </row>
    <row r="375" spans="1:93" x14ac:dyDescent="0.2">
      <c r="A375">
        <v>291</v>
      </c>
      <c r="B375">
        <v>11056348145</v>
      </c>
      <c r="C375" t="s">
        <v>12</v>
      </c>
      <c r="D375" t="s">
        <v>13</v>
      </c>
      <c r="F375" t="s">
        <v>15</v>
      </c>
      <c r="H375" t="s">
        <v>1115</v>
      </c>
      <c r="J375" t="s">
        <v>612</v>
      </c>
      <c r="M375" t="s">
        <v>134</v>
      </c>
      <c r="P375" t="s">
        <v>96</v>
      </c>
      <c r="Q375" t="s">
        <v>94</v>
      </c>
      <c r="R375" t="s">
        <v>96</v>
      </c>
      <c r="S375" t="s">
        <v>96</v>
      </c>
      <c r="T375" t="s">
        <v>94</v>
      </c>
      <c r="U375" t="s">
        <v>96</v>
      </c>
      <c r="V375" t="s">
        <v>94</v>
      </c>
      <c r="W375" t="s">
        <v>96</v>
      </c>
      <c r="X375" t="s">
        <v>95</v>
      </c>
      <c r="Y375" t="s">
        <v>94</v>
      </c>
      <c r="Z375" t="s">
        <v>96</v>
      </c>
      <c r="AA375" t="s">
        <v>95</v>
      </c>
      <c r="AB375" t="s">
        <v>96</v>
      </c>
      <c r="AC375" t="s">
        <v>95</v>
      </c>
      <c r="AD375" t="s">
        <v>97</v>
      </c>
      <c r="AE375" t="s">
        <v>94</v>
      </c>
      <c r="AF375" t="s">
        <v>96</v>
      </c>
      <c r="AG375" t="s">
        <v>95</v>
      </c>
      <c r="AH375" t="s">
        <v>95</v>
      </c>
      <c r="AI375" t="s">
        <v>97</v>
      </c>
      <c r="AJ375" t="s">
        <v>1116</v>
      </c>
      <c r="AK375" t="s">
        <v>1117</v>
      </c>
      <c r="AO375" t="s">
        <v>45</v>
      </c>
      <c r="AP375" t="s">
        <v>46</v>
      </c>
      <c r="AQ375" t="s">
        <v>47</v>
      </c>
      <c r="AZ375" t="s">
        <v>56</v>
      </c>
      <c r="BB375" t="s">
        <v>58</v>
      </c>
      <c r="BG375" t="s">
        <v>1118</v>
      </c>
      <c r="BI375" t="s">
        <v>101</v>
      </c>
      <c r="BK375" t="s">
        <v>102</v>
      </c>
      <c r="BL375" t="s">
        <v>151</v>
      </c>
      <c r="BM375" t="s">
        <v>67</v>
      </c>
      <c r="BN375" t="s">
        <v>68</v>
      </c>
      <c r="BO375" t="s">
        <v>69</v>
      </c>
      <c r="BW375" t="s">
        <v>76</v>
      </c>
      <c r="BY375" t="s">
        <v>121</v>
      </c>
      <c r="CA375" t="s">
        <v>104</v>
      </c>
      <c r="CC375" t="s">
        <v>79</v>
      </c>
      <c r="CJ375" t="s">
        <v>127</v>
      </c>
      <c r="CL375" t="s">
        <v>106</v>
      </c>
      <c r="CM375" t="s">
        <v>1119</v>
      </c>
      <c r="CO375" t="s">
        <v>133</v>
      </c>
    </row>
    <row r="376" spans="1:93" x14ac:dyDescent="0.2">
      <c r="A376">
        <v>255</v>
      </c>
      <c r="B376">
        <v>11056106655</v>
      </c>
      <c r="C376" t="s">
        <v>12</v>
      </c>
      <c r="D376" t="s">
        <v>13</v>
      </c>
      <c r="F376" t="s">
        <v>15</v>
      </c>
      <c r="J376" t="s">
        <v>612</v>
      </c>
      <c r="M376" t="s">
        <v>148</v>
      </c>
      <c r="P376" t="s">
        <v>94</v>
      </c>
      <c r="Q376" t="s">
        <v>94</v>
      </c>
      <c r="R376" t="s">
        <v>94</v>
      </c>
      <c r="S376" t="s">
        <v>94</v>
      </c>
      <c r="T376" t="s">
        <v>94</v>
      </c>
      <c r="U376" t="s">
        <v>94</v>
      </c>
      <c r="V376" t="s">
        <v>96</v>
      </c>
      <c r="W376" t="s">
        <v>94</v>
      </c>
      <c r="X376" t="s">
        <v>96</v>
      </c>
      <c r="Y376" t="s">
        <v>96</v>
      </c>
      <c r="Z376" t="s">
        <v>95</v>
      </c>
      <c r="AA376" t="s">
        <v>96</v>
      </c>
      <c r="AB376" t="s">
        <v>96</v>
      </c>
      <c r="AC376" t="s">
        <v>96</v>
      </c>
      <c r="AD376" t="s">
        <v>96</v>
      </c>
      <c r="AE376" t="s">
        <v>95</v>
      </c>
      <c r="AF376" t="s">
        <v>96</v>
      </c>
      <c r="AG376" t="s">
        <v>96</v>
      </c>
      <c r="AH376" t="s">
        <v>96</v>
      </c>
      <c r="AI376" t="s">
        <v>95</v>
      </c>
      <c r="AJ376" t="s">
        <v>1120</v>
      </c>
      <c r="AK376" t="s">
        <v>1121</v>
      </c>
      <c r="AN376" t="s">
        <v>44</v>
      </c>
      <c r="AQ376" t="s">
        <v>47</v>
      </c>
      <c r="AX376" t="s">
        <v>54</v>
      </c>
      <c r="AZ376" t="s">
        <v>56</v>
      </c>
      <c r="BA376" t="s">
        <v>57</v>
      </c>
      <c r="BG376" t="s">
        <v>1122</v>
      </c>
      <c r="BI376" t="s">
        <v>113</v>
      </c>
      <c r="BK376" t="s">
        <v>102</v>
      </c>
      <c r="BL376" t="s">
        <v>102</v>
      </c>
      <c r="BM376" t="s">
        <v>67</v>
      </c>
      <c r="BN376" t="s">
        <v>68</v>
      </c>
      <c r="BY376" t="s">
        <v>126</v>
      </c>
      <c r="CA376" t="s">
        <v>104</v>
      </c>
      <c r="CC376" t="s">
        <v>79</v>
      </c>
      <c r="CJ376" t="s">
        <v>171</v>
      </c>
      <c r="CL376" t="s">
        <v>132</v>
      </c>
      <c r="CO376" t="s">
        <v>133</v>
      </c>
    </row>
    <row r="377" spans="1:93" x14ac:dyDescent="0.2">
      <c r="A377">
        <v>224</v>
      </c>
      <c r="B377">
        <v>11056007175</v>
      </c>
      <c r="C377" t="s">
        <v>12</v>
      </c>
      <c r="J377" t="s">
        <v>612</v>
      </c>
      <c r="M377" t="s">
        <v>134</v>
      </c>
      <c r="P377" t="s">
        <v>94</v>
      </c>
      <c r="Q377" t="s">
        <v>94</v>
      </c>
      <c r="R377" t="s">
        <v>96</v>
      </c>
      <c r="S377" t="s">
        <v>94</v>
      </c>
      <c r="T377" t="s">
        <v>94</v>
      </c>
      <c r="U377" t="s">
        <v>96</v>
      </c>
      <c r="V377" t="s">
        <v>94</v>
      </c>
      <c r="W377" t="s">
        <v>96</v>
      </c>
      <c r="X377" t="s">
        <v>94</v>
      </c>
      <c r="Y377" t="s">
        <v>96</v>
      </c>
      <c r="Z377" t="s">
        <v>96</v>
      </c>
      <c r="AA377" t="s">
        <v>95</v>
      </c>
      <c r="AB377" t="s">
        <v>94</v>
      </c>
      <c r="AC377" t="s">
        <v>94</v>
      </c>
      <c r="AD377" t="s">
        <v>96</v>
      </c>
      <c r="AE377" t="s">
        <v>96</v>
      </c>
      <c r="AF377" t="s">
        <v>94</v>
      </c>
      <c r="AG377" t="s">
        <v>96</v>
      </c>
      <c r="AH377" t="s">
        <v>96</v>
      </c>
      <c r="AI377" t="s">
        <v>96</v>
      </c>
      <c r="AJ377" t="s">
        <v>1123</v>
      </c>
      <c r="AK377" t="s">
        <v>1124</v>
      </c>
      <c r="AN377" t="s">
        <v>44</v>
      </c>
      <c r="AU377" t="s">
        <v>51</v>
      </c>
      <c r="AW377" t="s">
        <v>53</v>
      </c>
      <c r="BA377" t="s">
        <v>57</v>
      </c>
      <c r="BD377" t="s">
        <v>60</v>
      </c>
      <c r="BI377" t="s">
        <v>130</v>
      </c>
      <c r="BK377" t="s">
        <v>102</v>
      </c>
      <c r="BL377" t="s">
        <v>143</v>
      </c>
      <c r="BM377" t="s">
        <v>67</v>
      </c>
      <c r="BN377" t="s">
        <v>68</v>
      </c>
      <c r="BO377" t="s">
        <v>69</v>
      </c>
      <c r="BY377" t="s">
        <v>103</v>
      </c>
      <c r="CA377" t="s">
        <v>104</v>
      </c>
      <c r="CC377" t="s">
        <v>79</v>
      </c>
      <c r="CJ377" t="s">
        <v>171</v>
      </c>
      <c r="CL377" t="s">
        <v>132</v>
      </c>
      <c r="CO377" t="s">
        <v>108</v>
      </c>
    </row>
    <row r="378" spans="1:93" x14ac:dyDescent="0.2">
      <c r="A378">
        <v>214</v>
      </c>
      <c r="B378">
        <v>11055931269</v>
      </c>
      <c r="C378" t="s">
        <v>12</v>
      </c>
      <c r="D378" t="s">
        <v>13</v>
      </c>
      <c r="J378" t="s">
        <v>612</v>
      </c>
      <c r="M378" t="s">
        <v>109</v>
      </c>
      <c r="P378" t="s">
        <v>96</v>
      </c>
      <c r="Q378" t="s">
        <v>96</v>
      </c>
      <c r="R378" t="s">
        <v>96</v>
      </c>
      <c r="S378" t="s">
        <v>96</v>
      </c>
      <c r="T378" t="s">
        <v>96</v>
      </c>
      <c r="U378" t="s">
        <v>96</v>
      </c>
      <c r="V378" t="s">
        <v>96</v>
      </c>
      <c r="W378" t="s">
        <v>188</v>
      </c>
      <c r="X378" t="s">
        <v>96</v>
      </c>
      <c r="Y378" t="s">
        <v>95</v>
      </c>
      <c r="Z378" t="s">
        <v>96</v>
      </c>
      <c r="AA378" t="s">
        <v>94</v>
      </c>
      <c r="AB378" t="s">
        <v>96</v>
      </c>
      <c r="AC378" t="s">
        <v>96</v>
      </c>
      <c r="AD378" t="s">
        <v>95</v>
      </c>
      <c r="AE378" t="s">
        <v>95</v>
      </c>
      <c r="AF378" t="s">
        <v>96</v>
      </c>
      <c r="AG378" t="s">
        <v>96</v>
      </c>
      <c r="AH378" t="s">
        <v>95</v>
      </c>
      <c r="AI378" t="s">
        <v>97</v>
      </c>
      <c r="AN378" t="s">
        <v>44</v>
      </c>
      <c r="AP378" t="s">
        <v>46</v>
      </c>
      <c r="AQ378" t="s">
        <v>47</v>
      </c>
      <c r="AR378" t="s">
        <v>48</v>
      </c>
      <c r="BA378" t="s">
        <v>57</v>
      </c>
      <c r="BI378" t="s">
        <v>130</v>
      </c>
      <c r="BK378" t="s">
        <v>102</v>
      </c>
      <c r="BL378" t="s">
        <v>143</v>
      </c>
      <c r="BM378" t="s">
        <v>67</v>
      </c>
      <c r="BY378" t="s">
        <v>135</v>
      </c>
      <c r="CA378" t="s">
        <v>104</v>
      </c>
      <c r="CC378" t="s">
        <v>79</v>
      </c>
      <c r="CJ378" t="s">
        <v>127</v>
      </c>
      <c r="CL378" t="s">
        <v>132</v>
      </c>
      <c r="CO378" t="s">
        <v>133</v>
      </c>
    </row>
    <row r="379" spans="1:93" x14ac:dyDescent="0.2">
      <c r="A379">
        <v>161</v>
      </c>
      <c r="B379">
        <v>11055141510</v>
      </c>
      <c r="C379" t="s">
        <v>12</v>
      </c>
      <c r="F379" t="s">
        <v>15</v>
      </c>
      <c r="J379" t="s">
        <v>612</v>
      </c>
      <c r="M379" t="s">
        <v>148</v>
      </c>
      <c r="P379" t="s">
        <v>94</v>
      </c>
      <c r="Q379" t="s">
        <v>95</v>
      </c>
      <c r="R379" t="s">
        <v>94</v>
      </c>
      <c r="S379" t="s">
        <v>96</v>
      </c>
      <c r="T379" t="s">
        <v>94</v>
      </c>
      <c r="U379" t="s">
        <v>94</v>
      </c>
      <c r="V379" t="s">
        <v>96</v>
      </c>
      <c r="W379" t="s">
        <v>94</v>
      </c>
      <c r="X379" t="s">
        <v>95</v>
      </c>
      <c r="Y379" t="s">
        <v>95</v>
      </c>
      <c r="Z379" t="s">
        <v>96</v>
      </c>
      <c r="AA379" t="s">
        <v>95</v>
      </c>
      <c r="AB379" t="s">
        <v>94</v>
      </c>
      <c r="AC379" t="s">
        <v>96</v>
      </c>
      <c r="AD379" t="s">
        <v>96</v>
      </c>
      <c r="AE379" t="s">
        <v>94</v>
      </c>
      <c r="AF379" t="s">
        <v>95</v>
      </c>
      <c r="AG379" t="s">
        <v>96</v>
      </c>
      <c r="AH379" t="s">
        <v>94</v>
      </c>
      <c r="AI379" t="s">
        <v>97</v>
      </c>
      <c r="AJ379" t="s">
        <v>1125</v>
      </c>
      <c r="AK379" t="s">
        <v>164</v>
      </c>
      <c r="AM379" t="s">
        <v>43</v>
      </c>
      <c r="AP379" t="s">
        <v>46</v>
      </c>
      <c r="AU379" t="s">
        <v>51</v>
      </c>
      <c r="AY379" t="s">
        <v>55</v>
      </c>
      <c r="BG379" t="s">
        <v>1126</v>
      </c>
      <c r="BI379" t="s">
        <v>130</v>
      </c>
      <c r="BK379" t="s">
        <v>120</v>
      </c>
      <c r="BL379" t="s">
        <v>102</v>
      </c>
      <c r="BM379" t="s">
        <v>67</v>
      </c>
      <c r="BY379" t="s">
        <v>114</v>
      </c>
      <c r="CA379" t="s">
        <v>104</v>
      </c>
      <c r="CC379" t="s">
        <v>79</v>
      </c>
      <c r="CJ379" t="s">
        <v>105</v>
      </c>
      <c r="CL379" t="s">
        <v>106</v>
      </c>
      <c r="CM379" t="s">
        <v>744</v>
      </c>
      <c r="CO379" t="s">
        <v>108</v>
      </c>
    </row>
    <row r="380" spans="1:93" x14ac:dyDescent="0.2">
      <c r="A380">
        <v>149</v>
      </c>
      <c r="B380">
        <v>11055067853</v>
      </c>
      <c r="C380" t="s">
        <v>12</v>
      </c>
      <c r="D380" t="s">
        <v>13</v>
      </c>
      <c r="F380" t="s">
        <v>15</v>
      </c>
      <c r="J380" t="s">
        <v>612</v>
      </c>
      <c r="M380" t="s">
        <v>148</v>
      </c>
      <c r="P380" t="s">
        <v>94</v>
      </c>
      <c r="Q380" t="s">
        <v>94</v>
      </c>
      <c r="R380" t="s">
        <v>95</v>
      </c>
      <c r="S380" t="s">
        <v>94</v>
      </c>
      <c r="T380" t="s">
        <v>188</v>
      </c>
      <c r="U380" t="s">
        <v>97</v>
      </c>
      <c r="V380" t="s">
        <v>97</v>
      </c>
      <c r="W380" t="s">
        <v>94</v>
      </c>
      <c r="X380" t="s">
        <v>94</v>
      </c>
      <c r="Y380" t="s">
        <v>96</v>
      </c>
      <c r="Z380" t="s">
        <v>96</v>
      </c>
      <c r="AA380" t="s">
        <v>97</v>
      </c>
      <c r="AB380" t="s">
        <v>96</v>
      </c>
      <c r="AC380" t="s">
        <v>97</v>
      </c>
      <c r="AD380" t="s">
        <v>95</v>
      </c>
      <c r="AE380" t="s">
        <v>97</v>
      </c>
      <c r="AF380" t="s">
        <v>97</v>
      </c>
      <c r="AG380" t="s">
        <v>95</v>
      </c>
      <c r="AH380" t="s">
        <v>96</v>
      </c>
      <c r="AI380" t="s">
        <v>188</v>
      </c>
      <c r="AQ380" t="s">
        <v>47</v>
      </c>
      <c r="AS380" t="s">
        <v>49</v>
      </c>
      <c r="AY380" t="s">
        <v>55</v>
      </c>
      <c r="AZ380" t="s">
        <v>56</v>
      </c>
      <c r="BD380" t="s">
        <v>60</v>
      </c>
      <c r="BI380" t="s">
        <v>101</v>
      </c>
      <c r="BK380" t="s">
        <v>151</v>
      </c>
      <c r="BL380" t="s">
        <v>120</v>
      </c>
      <c r="BN380" t="s">
        <v>68</v>
      </c>
      <c r="BO380" t="s">
        <v>69</v>
      </c>
      <c r="BP380" t="s">
        <v>70</v>
      </c>
      <c r="BQ380" t="s">
        <v>71</v>
      </c>
      <c r="BS380" t="s">
        <v>73</v>
      </c>
      <c r="BW380" t="s">
        <v>76</v>
      </c>
      <c r="BY380" t="s">
        <v>103</v>
      </c>
      <c r="CA380" t="s">
        <v>104</v>
      </c>
      <c r="CC380" t="s">
        <v>79</v>
      </c>
      <c r="CJ380" t="s">
        <v>105</v>
      </c>
      <c r="CL380" t="s">
        <v>172</v>
      </c>
      <c r="CO380" t="s">
        <v>108</v>
      </c>
    </row>
    <row r="381" spans="1:93" x14ac:dyDescent="0.2">
      <c r="A381">
        <v>145</v>
      </c>
      <c r="B381">
        <v>11055039058</v>
      </c>
      <c r="C381" t="s">
        <v>12</v>
      </c>
      <c r="E381" t="s">
        <v>14</v>
      </c>
      <c r="F381" t="s">
        <v>15</v>
      </c>
      <c r="J381" t="s">
        <v>612</v>
      </c>
      <c r="M381" t="s">
        <v>93</v>
      </c>
      <c r="P381" t="s">
        <v>94</v>
      </c>
      <c r="Q381" t="s">
        <v>94</v>
      </c>
      <c r="R381" t="s">
        <v>94</v>
      </c>
      <c r="S381" t="s">
        <v>94</v>
      </c>
      <c r="T381" t="s">
        <v>94</v>
      </c>
      <c r="U381" t="s">
        <v>96</v>
      </c>
      <c r="V381" t="s">
        <v>95</v>
      </c>
      <c r="W381" t="s">
        <v>94</v>
      </c>
      <c r="X381" t="s">
        <v>95</v>
      </c>
      <c r="Y381" t="s">
        <v>96</v>
      </c>
      <c r="Z381" t="s">
        <v>96</v>
      </c>
      <c r="AA381" t="s">
        <v>94</v>
      </c>
      <c r="AB381" t="s">
        <v>95</v>
      </c>
      <c r="AC381" t="s">
        <v>94</v>
      </c>
      <c r="AD381" t="s">
        <v>95</v>
      </c>
      <c r="AE381" t="s">
        <v>95</v>
      </c>
      <c r="AF381" t="s">
        <v>95</v>
      </c>
      <c r="AG381" t="s">
        <v>95</v>
      </c>
      <c r="AH381" t="s">
        <v>96</v>
      </c>
      <c r="AI381" t="s">
        <v>96</v>
      </c>
      <c r="AJ381" t="s">
        <v>1127</v>
      </c>
      <c r="AK381" t="s">
        <v>719</v>
      </c>
      <c r="AO381" t="s">
        <v>45</v>
      </c>
      <c r="AP381" t="s">
        <v>46</v>
      </c>
      <c r="AT381" t="s">
        <v>50</v>
      </c>
      <c r="AW381" t="s">
        <v>53</v>
      </c>
      <c r="BA381" t="s">
        <v>57</v>
      </c>
      <c r="BG381" t="s">
        <v>1128</v>
      </c>
      <c r="BI381" t="s">
        <v>130</v>
      </c>
      <c r="BK381" t="s">
        <v>102</v>
      </c>
      <c r="BL381" t="s">
        <v>102</v>
      </c>
      <c r="BO381" t="s">
        <v>69</v>
      </c>
      <c r="BP381" t="s">
        <v>70</v>
      </c>
      <c r="BQ381" t="s">
        <v>71</v>
      </c>
      <c r="BY381" t="s">
        <v>121</v>
      </c>
      <c r="CA381" t="s">
        <v>104</v>
      </c>
      <c r="CC381" t="s">
        <v>79</v>
      </c>
      <c r="CJ381" t="s">
        <v>171</v>
      </c>
      <c r="CL381" t="s">
        <v>106</v>
      </c>
      <c r="CM381" t="s">
        <v>1129</v>
      </c>
      <c r="CO381" t="s">
        <v>133</v>
      </c>
    </row>
    <row r="382" spans="1:93" x14ac:dyDescent="0.2">
      <c r="A382">
        <v>136</v>
      </c>
      <c r="B382">
        <v>11054993102</v>
      </c>
      <c r="C382" t="s">
        <v>12</v>
      </c>
      <c r="D382" t="s">
        <v>13</v>
      </c>
      <c r="F382" t="s">
        <v>15</v>
      </c>
      <c r="J382" t="s">
        <v>612</v>
      </c>
      <c r="M382" t="s">
        <v>134</v>
      </c>
      <c r="P382" t="s">
        <v>94</v>
      </c>
      <c r="Q382" t="s">
        <v>94</v>
      </c>
      <c r="R382" t="s">
        <v>94</v>
      </c>
      <c r="S382" t="s">
        <v>94</v>
      </c>
      <c r="T382" t="s">
        <v>94</v>
      </c>
      <c r="U382" t="s">
        <v>94</v>
      </c>
      <c r="V382" t="s">
        <v>94</v>
      </c>
      <c r="W382" t="s">
        <v>96</v>
      </c>
      <c r="X382" t="s">
        <v>94</v>
      </c>
      <c r="Y382" t="s">
        <v>96</v>
      </c>
      <c r="Z382" t="s">
        <v>96</v>
      </c>
      <c r="AA382" t="s">
        <v>94</v>
      </c>
      <c r="AB382" t="s">
        <v>94</v>
      </c>
      <c r="AC382" t="s">
        <v>95</v>
      </c>
      <c r="AD382" t="s">
        <v>95</v>
      </c>
      <c r="AE382" t="s">
        <v>96</v>
      </c>
      <c r="AF382" t="s">
        <v>95</v>
      </c>
      <c r="AG382" t="s">
        <v>96</v>
      </c>
      <c r="AH382" t="s">
        <v>96</v>
      </c>
      <c r="AI382" t="s">
        <v>95</v>
      </c>
      <c r="AM382" t="s">
        <v>43</v>
      </c>
      <c r="AN382" t="s">
        <v>44</v>
      </c>
      <c r="AO382" t="s">
        <v>45</v>
      </c>
      <c r="AQ382" t="s">
        <v>47</v>
      </c>
      <c r="BI382" t="s">
        <v>130</v>
      </c>
      <c r="BK382" t="s">
        <v>102</v>
      </c>
      <c r="BL382" t="s">
        <v>102</v>
      </c>
      <c r="BM382" t="s">
        <v>67</v>
      </c>
      <c r="BN382" t="s">
        <v>68</v>
      </c>
      <c r="BY382" t="s">
        <v>121</v>
      </c>
      <c r="CA382" t="s">
        <v>104</v>
      </c>
      <c r="CC382" t="s">
        <v>79</v>
      </c>
      <c r="CJ382" t="s">
        <v>171</v>
      </c>
      <c r="CL382" t="s">
        <v>106</v>
      </c>
      <c r="CM382" t="s">
        <v>807</v>
      </c>
      <c r="CO382" t="s">
        <v>133</v>
      </c>
    </row>
    <row r="383" spans="1:93" x14ac:dyDescent="0.2">
      <c r="A383">
        <v>122</v>
      </c>
      <c r="B383">
        <v>11054926265</v>
      </c>
      <c r="C383" t="s">
        <v>12</v>
      </c>
      <c r="J383" t="s">
        <v>612</v>
      </c>
      <c r="M383" t="s">
        <v>134</v>
      </c>
      <c r="P383" t="s">
        <v>94</v>
      </c>
      <c r="Q383" t="s">
        <v>95</v>
      </c>
      <c r="R383" t="s">
        <v>94</v>
      </c>
      <c r="S383" t="s">
        <v>95</v>
      </c>
      <c r="T383" t="s">
        <v>96</v>
      </c>
      <c r="U383" t="s">
        <v>95</v>
      </c>
      <c r="V383" t="s">
        <v>96</v>
      </c>
      <c r="W383" t="s">
        <v>94</v>
      </c>
      <c r="X383" t="s">
        <v>95</v>
      </c>
      <c r="Y383" t="s">
        <v>95</v>
      </c>
      <c r="Z383" t="s">
        <v>95</v>
      </c>
      <c r="AA383" t="s">
        <v>94</v>
      </c>
      <c r="AB383" t="s">
        <v>94</v>
      </c>
      <c r="AC383" t="s">
        <v>188</v>
      </c>
      <c r="AD383" t="s">
        <v>95</v>
      </c>
      <c r="AE383" t="s">
        <v>95</v>
      </c>
      <c r="AF383" t="s">
        <v>95</v>
      </c>
      <c r="AG383" t="s">
        <v>95</v>
      </c>
      <c r="AH383" t="s">
        <v>95</v>
      </c>
      <c r="AI383" t="s">
        <v>188</v>
      </c>
      <c r="AJ383" t="s">
        <v>1130</v>
      </c>
      <c r="AK383" t="s">
        <v>1131</v>
      </c>
      <c r="AN383" t="s">
        <v>44</v>
      </c>
      <c r="AO383" t="s">
        <v>45</v>
      </c>
      <c r="AP383" t="s">
        <v>46</v>
      </c>
      <c r="AR383" t="s">
        <v>48</v>
      </c>
      <c r="AV383" t="s">
        <v>52</v>
      </c>
      <c r="BG383" t="s">
        <v>1132</v>
      </c>
      <c r="BI383" t="s">
        <v>83</v>
      </c>
      <c r="BK383" t="s">
        <v>143</v>
      </c>
      <c r="BL383" t="s">
        <v>102</v>
      </c>
      <c r="BM383" t="s">
        <v>67</v>
      </c>
      <c r="BO383" t="s">
        <v>69</v>
      </c>
      <c r="BY383" t="s">
        <v>114</v>
      </c>
      <c r="CA383" t="s">
        <v>115</v>
      </c>
      <c r="CC383" t="s">
        <v>79</v>
      </c>
      <c r="CJ383" t="s">
        <v>105</v>
      </c>
      <c r="CL383" t="s">
        <v>132</v>
      </c>
      <c r="CM383" t="s">
        <v>152</v>
      </c>
      <c r="CO383" t="s">
        <v>108</v>
      </c>
    </row>
    <row r="384" spans="1:93" x14ac:dyDescent="0.2">
      <c r="A384">
        <v>113</v>
      </c>
      <c r="B384">
        <v>11054903788</v>
      </c>
      <c r="C384" t="s">
        <v>12</v>
      </c>
      <c r="F384" t="s">
        <v>15</v>
      </c>
      <c r="J384" t="s">
        <v>612</v>
      </c>
      <c r="M384" t="s">
        <v>148</v>
      </c>
      <c r="P384" t="s">
        <v>94</v>
      </c>
      <c r="Q384" t="s">
        <v>94</v>
      </c>
      <c r="R384" t="s">
        <v>94</v>
      </c>
      <c r="S384" t="s">
        <v>94</v>
      </c>
      <c r="T384" t="s">
        <v>96</v>
      </c>
      <c r="U384" t="s">
        <v>96</v>
      </c>
      <c r="V384" t="s">
        <v>94</v>
      </c>
      <c r="W384" t="s">
        <v>96</v>
      </c>
      <c r="X384" t="s">
        <v>94</v>
      </c>
      <c r="Y384" t="s">
        <v>94</v>
      </c>
      <c r="Z384" t="s">
        <v>94</v>
      </c>
      <c r="AA384" t="s">
        <v>94</v>
      </c>
      <c r="AB384" t="s">
        <v>96</v>
      </c>
      <c r="AC384" t="s">
        <v>96</v>
      </c>
      <c r="AD384" t="s">
        <v>95</v>
      </c>
      <c r="AE384" t="s">
        <v>95</v>
      </c>
      <c r="AF384" t="s">
        <v>96</v>
      </c>
      <c r="AG384" t="s">
        <v>96</v>
      </c>
      <c r="AH384" t="s">
        <v>95</v>
      </c>
      <c r="AI384" t="s">
        <v>188</v>
      </c>
      <c r="AJ384" t="s">
        <v>1133</v>
      </c>
      <c r="AK384" t="s">
        <v>1134</v>
      </c>
      <c r="AM384" t="s">
        <v>43</v>
      </c>
      <c r="AO384" t="s">
        <v>45</v>
      </c>
      <c r="AP384" t="s">
        <v>46</v>
      </c>
      <c r="AQ384" t="s">
        <v>47</v>
      </c>
      <c r="AX384" t="s">
        <v>54</v>
      </c>
      <c r="BI384" t="s">
        <v>113</v>
      </c>
      <c r="BK384" t="s">
        <v>102</v>
      </c>
      <c r="BL384" t="s">
        <v>102</v>
      </c>
      <c r="BM384" t="s">
        <v>67</v>
      </c>
      <c r="BN384" t="s">
        <v>68</v>
      </c>
      <c r="BO384" t="s">
        <v>69</v>
      </c>
      <c r="BY384" t="s">
        <v>121</v>
      </c>
      <c r="CA384" t="s">
        <v>104</v>
      </c>
      <c r="CC384" t="s">
        <v>79</v>
      </c>
      <c r="CJ384" t="s">
        <v>127</v>
      </c>
      <c r="CL384" t="s">
        <v>106</v>
      </c>
      <c r="CO384" t="s">
        <v>133</v>
      </c>
    </row>
    <row r="385" spans="1:93" x14ac:dyDescent="0.2">
      <c r="A385">
        <v>92</v>
      </c>
      <c r="B385">
        <v>11054846852</v>
      </c>
      <c r="C385" t="s">
        <v>12</v>
      </c>
      <c r="D385" t="s">
        <v>13</v>
      </c>
      <c r="J385" t="s">
        <v>612</v>
      </c>
      <c r="M385" t="s">
        <v>109</v>
      </c>
      <c r="P385" t="s">
        <v>94</v>
      </c>
      <c r="Q385" t="s">
        <v>94</v>
      </c>
      <c r="R385" t="s">
        <v>94</v>
      </c>
      <c r="S385" t="s">
        <v>94</v>
      </c>
      <c r="T385" t="s">
        <v>94</v>
      </c>
      <c r="U385" t="s">
        <v>96</v>
      </c>
      <c r="V385" t="s">
        <v>96</v>
      </c>
      <c r="W385" t="s">
        <v>96</v>
      </c>
      <c r="X385" t="s">
        <v>96</v>
      </c>
      <c r="Y385" t="s">
        <v>94</v>
      </c>
      <c r="Z385" t="s">
        <v>94</v>
      </c>
      <c r="AA385" t="s">
        <v>95</v>
      </c>
      <c r="AB385" t="s">
        <v>96</v>
      </c>
      <c r="AC385" t="s">
        <v>97</v>
      </c>
      <c r="AD385" t="s">
        <v>94</v>
      </c>
      <c r="AE385" t="s">
        <v>95</v>
      </c>
      <c r="AF385" t="s">
        <v>95</v>
      </c>
      <c r="AG385" t="s">
        <v>95</v>
      </c>
      <c r="AH385" t="s">
        <v>95</v>
      </c>
      <c r="AI385" t="s">
        <v>188</v>
      </c>
      <c r="AO385" t="s">
        <v>45</v>
      </c>
      <c r="AP385" t="s">
        <v>46</v>
      </c>
      <c r="AY385" t="s">
        <v>55</v>
      </c>
      <c r="BI385" t="s">
        <v>130</v>
      </c>
      <c r="BK385" t="s">
        <v>143</v>
      </c>
      <c r="BL385" t="s">
        <v>143</v>
      </c>
      <c r="BM385" t="s">
        <v>67</v>
      </c>
      <c r="BN385" t="s">
        <v>68</v>
      </c>
      <c r="BO385" t="s">
        <v>69</v>
      </c>
      <c r="BP385" t="s">
        <v>70</v>
      </c>
      <c r="BR385" t="s">
        <v>72</v>
      </c>
      <c r="BS385" t="s">
        <v>73</v>
      </c>
      <c r="BY385" t="s">
        <v>114</v>
      </c>
      <c r="CA385" t="s">
        <v>115</v>
      </c>
      <c r="CC385" t="s">
        <v>79</v>
      </c>
      <c r="CJ385" t="s">
        <v>127</v>
      </c>
      <c r="CL385" t="s">
        <v>172</v>
      </c>
      <c r="CO385" t="s">
        <v>108</v>
      </c>
    </row>
    <row r="386" spans="1:93" x14ac:dyDescent="0.2">
      <c r="A386">
        <v>86</v>
      </c>
      <c r="B386">
        <v>11054834459</v>
      </c>
      <c r="C386" t="s">
        <v>12</v>
      </c>
      <c r="J386" t="s">
        <v>612</v>
      </c>
      <c r="M386" t="s">
        <v>148</v>
      </c>
      <c r="P386" t="s">
        <v>94</v>
      </c>
      <c r="Q386" t="s">
        <v>94</v>
      </c>
      <c r="R386" t="s">
        <v>96</v>
      </c>
      <c r="S386" t="s">
        <v>96</v>
      </c>
      <c r="T386" t="s">
        <v>96</v>
      </c>
      <c r="U386" t="s">
        <v>96</v>
      </c>
      <c r="V386" t="s">
        <v>96</v>
      </c>
      <c r="W386" t="s">
        <v>96</v>
      </c>
      <c r="X386" t="s">
        <v>96</v>
      </c>
      <c r="Y386" t="s">
        <v>95</v>
      </c>
      <c r="Z386" t="s">
        <v>96</v>
      </c>
      <c r="AA386" t="s">
        <v>96</v>
      </c>
      <c r="AB386" t="s">
        <v>96</v>
      </c>
      <c r="AC386" t="s">
        <v>96</v>
      </c>
      <c r="AD386" t="s">
        <v>94</v>
      </c>
      <c r="AE386" t="s">
        <v>95</v>
      </c>
      <c r="AF386" t="s">
        <v>95</v>
      </c>
      <c r="AG386" t="s">
        <v>95</v>
      </c>
      <c r="AH386" t="s">
        <v>95</v>
      </c>
      <c r="AI386" t="s">
        <v>95</v>
      </c>
      <c r="AN386" t="s">
        <v>44</v>
      </c>
      <c r="AO386" t="s">
        <v>45</v>
      </c>
      <c r="AP386" t="s">
        <v>46</v>
      </c>
      <c r="AR386" t="s">
        <v>48</v>
      </c>
      <c r="AZ386" t="s">
        <v>56</v>
      </c>
      <c r="BI386" t="s">
        <v>130</v>
      </c>
      <c r="BK386" t="s">
        <v>102</v>
      </c>
      <c r="BL386" t="s">
        <v>102</v>
      </c>
      <c r="BM386" t="s">
        <v>67</v>
      </c>
      <c r="BO386" t="s">
        <v>69</v>
      </c>
      <c r="BY386" t="s">
        <v>121</v>
      </c>
      <c r="CA386" t="s">
        <v>104</v>
      </c>
      <c r="CC386" t="s">
        <v>79</v>
      </c>
      <c r="CJ386" t="s">
        <v>105</v>
      </c>
      <c r="CL386" t="s">
        <v>132</v>
      </c>
      <c r="CM386" t="s">
        <v>1135</v>
      </c>
      <c r="CO386" t="s">
        <v>133</v>
      </c>
    </row>
    <row r="387" spans="1:93" x14ac:dyDescent="0.2">
      <c r="A387">
        <v>61</v>
      </c>
      <c r="B387">
        <v>11054652820</v>
      </c>
      <c r="C387" t="s">
        <v>12</v>
      </c>
      <c r="F387" t="s">
        <v>15</v>
      </c>
      <c r="J387" t="s">
        <v>612</v>
      </c>
      <c r="M387" t="s">
        <v>118</v>
      </c>
      <c r="P387" t="s">
        <v>94</v>
      </c>
      <c r="Q387" t="s">
        <v>96</v>
      </c>
      <c r="R387" t="s">
        <v>94</v>
      </c>
      <c r="S387" t="s">
        <v>96</v>
      </c>
      <c r="T387" t="s">
        <v>94</v>
      </c>
      <c r="U387" t="s">
        <v>96</v>
      </c>
      <c r="V387" t="s">
        <v>94</v>
      </c>
      <c r="W387" t="s">
        <v>96</v>
      </c>
      <c r="X387" t="s">
        <v>94</v>
      </c>
      <c r="Y387" t="s">
        <v>95</v>
      </c>
      <c r="Z387" t="s">
        <v>94</v>
      </c>
      <c r="AA387" t="s">
        <v>95</v>
      </c>
      <c r="AB387" t="s">
        <v>94</v>
      </c>
      <c r="AC387" t="s">
        <v>96</v>
      </c>
      <c r="AD387" t="s">
        <v>96</v>
      </c>
      <c r="AE387" t="s">
        <v>94</v>
      </c>
      <c r="AF387" t="s">
        <v>96</v>
      </c>
      <c r="AG387" t="s">
        <v>95</v>
      </c>
      <c r="AH387" t="s">
        <v>96</v>
      </c>
      <c r="AI387" t="s">
        <v>95</v>
      </c>
      <c r="AM387" t="s">
        <v>43</v>
      </c>
      <c r="AN387" t="s">
        <v>44</v>
      </c>
      <c r="AO387" t="s">
        <v>45</v>
      </c>
      <c r="BE387" t="s">
        <v>61</v>
      </c>
      <c r="BI387" t="s">
        <v>130</v>
      </c>
      <c r="BK387" t="s">
        <v>102</v>
      </c>
      <c r="BL387" t="s">
        <v>102</v>
      </c>
      <c r="BM387" t="s">
        <v>67</v>
      </c>
      <c r="BP387" t="s">
        <v>70</v>
      </c>
      <c r="BY387" t="s">
        <v>131</v>
      </c>
      <c r="CA387" t="s">
        <v>104</v>
      </c>
      <c r="CC387" t="s">
        <v>79</v>
      </c>
      <c r="CJ387" t="s">
        <v>127</v>
      </c>
      <c r="CL387" t="s">
        <v>106</v>
      </c>
      <c r="CM387" t="s">
        <v>1136</v>
      </c>
      <c r="CO387" t="s">
        <v>108</v>
      </c>
    </row>
    <row r="388" spans="1:93" x14ac:dyDescent="0.2">
      <c r="A388">
        <v>60</v>
      </c>
      <c r="B388">
        <v>11054652062</v>
      </c>
      <c r="C388" t="s">
        <v>12</v>
      </c>
      <c r="D388" t="s">
        <v>13</v>
      </c>
      <c r="F388" t="s">
        <v>15</v>
      </c>
      <c r="J388" t="s">
        <v>612</v>
      </c>
      <c r="M388" t="s">
        <v>148</v>
      </c>
      <c r="P388" t="s">
        <v>94</v>
      </c>
      <c r="Q388" t="s">
        <v>94</v>
      </c>
      <c r="R388" t="s">
        <v>94</v>
      </c>
      <c r="S388" t="s">
        <v>94</v>
      </c>
      <c r="T388" t="s">
        <v>96</v>
      </c>
      <c r="U388" t="s">
        <v>94</v>
      </c>
      <c r="V388" t="s">
        <v>94</v>
      </c>
      <c r="W388" t="s">
        <v>94</v>
      </c>
      <c r="X388" t="s">
        <v>96</v>
      </c>
      <c r="Y388" t="s">
        <v>94</v>
      </c>
      <c r="Z388" t="s">
        <v>94</v>
      </c>
      <c r="AA388" t="s">
        <v>96</v>
      </c>
      <c r="AB388" t="s">
        <v>94</v>
      </c>
      <c r="AC388" t="s">
        <v>94</v>
      </c>
      <c r="AD388" t="s">
        <v>96</v>
      </c>
      <c r="AE388" t="s">
        <v>94</v>
      </c>
      <c r="AF388" t="s">
        <v>94</v>
      </c>
      <c r="AG388" t="s">
        <v>94</v>
      </c>
      <c r="AH388" t="s">
        <v>94</v>
      </c>
      <c r="AI388" t="s">
        <v>95</v>
      </c>
      <c r="AJ388" t="s">
        <v>1137</v>
      </c>
      <c r="AK388" t="s">
        <v>1138</v>
      </c>
      <c r="AM388" t="s">
        <v>43</v>
      </c>
      <c r="AO388" t="s">
        <v>45</v>
      </c>
      <c r="AQ388" t="s">
        <v>47</v>
      </c>
      <c r="AS388" t="s">
        <v>49</v>
      </c>
      <c r="AW388" t="s">
        <v>53</v>
      </c>
      <c r="BG388" t="s">
        <v>1139</v>
      </c>
      <c r="BI388" t="s">
        <v>113</v>
      </c>
      <c r="BK388" t="s">
        <v>102</v>
      </c>
      <c r="BL388" t="s">
        <v>120</v>
      </c>
      <c r="BQ388" t="s">
        <v>71</v>
      </c>
      <c r="BY388" t="s">
        <v>131</v>
      </c>
      <c r="CA388" t="s">
        <v>104</v>
      </c>
      <c r="CC388" t="s">
        <v>79</v>
      </c>
      <c r="CJ388" t="s">
        <v>127</v>
      </c>
      <c r="CL388" t="s">
        <v>106</v>
      </c>
      <c r="CM388" t="s">
        <v>1140</v>
      </c>
      <c r="CO388" t="s">
        <v>172</v>
      </c>
    </row>
    <row r="389" spans="1:93" x14ac:dyDescent="0.2">
      <c r="A389">
        <v>36</v>
      </c>
      <c r="B389">
        <v>11054177277</v>
      </c>
      <c r="C389" t="s">
        <v>12</v>
      </c>
      <c r="D389" t="s">
        <v>13</v>
      </c>
      <c r="E389" t="s">
        <v>14</v>
      </c>
      <c r="J389" t="s">
        <v>612</v>
      </c>
      <c r="M389" t="s">
        <v>93</v>
      </c>
      <c r="P389" t="s">
        <v>94</v>
      </c>
      <c r="Q389" t="s">
        <v>94</v>
      </c>
      <c r="R389" t="s">
        <v>96</v>
      </c>
      <c r="S389" t="s">
        <v>94</v>
      </c>
      <c r="T389" t="s">
        <v>96</v>
      </c>
      <c r="U389" t="s">
        <v>96</v>
      </c>
      <c r="V389" t="s">
        <v>96</v>
      </c>
      <c r="W389" t="s">
        <v>96</v>
      </c>
      <c r="X389" t="s">
        <v>94</v>
      </c>
      <c r="Y389" t="s">
        <v>96</v>
      </c>
      <c r="Z389" t="s">
        <v>95</v>
      </c>
      <c r="AA389" t="s">
        <v>96</v>
      </c>
      <c r="AB389" t="s">
        <v>96</v>
      </c>
      <c r="AC389" t="s">
        <v>96</v>
      </c>
      <c r="AD389" t="s">
        <v>96</v>
      </c>
      <c r="AE389" t="s">
        <v>95</v>
      </c>
      <c r="AF389" t="s">
        <v>95</v>
      </c>
      <c r="AG389" t="s">
        <v>96</v>
      </c>
      <c r="AH389" t="s">
        <v>95</v>
      </c>
      <c r="AI389" t="s">
        <v>95</v>
      </c>
      <c r="AJ389" t="s">
        <v>1141</v>
      </c>
      <c r="AK389" t="s">
        <v>1142</v>
      </c>
      <c r="AQ389" t="s">
        <v>47</v>
      </c>
      <c r="AR389" t="s">
        <v>48</v>
      </c>
      <c r="AW389" t="s">
        <v>53</v>
      </c>
      <c r="AX389" t="s">
        <v>54</v>
      </c>
      <c r="BF389" t="s">
        <v>62</v>
      </c>
      <c r="BG389" t="s">
        <v>1143</v>
      </c>
      <c r="BI389" t="s">
        <v>113</v>
      </c>
      <c r="BK389" t="s">
        <v>120</v>
      </c>
      <c r="BL389" t="s">
        <v>102</v>
      </c>
      <c r="BN389" t="s">
        <v>68</v>
      </c>
      <c r="BO389" t="s">
        <v>69</v>
      </c>
      <c r="BY389" t="s">
        <v>126</v>
      </c>
      <c r="CA389" t="s">
        <v>104</v>
      </c>
      <c r="CC389" t="s">
        <v>79</v>
      </c>
      <c r="CJ389" t="s">
        <v>127</v>
      </c>
      <c r="CL389" t="s">
        <v>106</v>
      </c>
      <c r="CM389" t="s">
        <v>1144</v>
      </c>
      <c r="CO389" t="s">
        <v>133</v>
      </c>
    </row>
    <row r="390" spans="1:93" x14ac:dyDescent="0.2">
      <c r="A390">
        <v>26</v>
      </c>
      <c r="B390">
        <v>11054030544</v>
      </c>
      <c r="C390" t="s">
        <v>12</v>
      </c>
      <c r="D390" t="s">
        <v>13</v>
      </c>
      <c r="F390" t="s">
        <v>15</v>
      </c>
      <c r="J390" t="s">
        <v>612</v>
      </c>
      <c r="M390" t="s">
        <v>148</v>
      </c>
      <c r="P390" t="s">
        <v>94</v>
      </c>
      <c r="Q390" t="s">
        <v>94</v>
      </c>
      <c r="R390" t="s">
        <v>94</v>
      </c>
      <c r="S390" t="s">
        <v>94</v>
      </c>
      <c r="T390" t="s">
        <v>94</v>
      </c>
      <c r="U390" t="s">
        <v>94</v>
      </c>
      <c r="V390" t="s">
        <v>94</v>
      </c>
      <c r="W390" t="s">
        <v>96</v>
      </c>
      <c r="X390" t="s">
        <v>94</v>
      </c>
      <c r="Y390" t="s">
        <v>94</v>
      </c>
      <c r="Z390" t="s">
        <v>96</v>
      </c>
      <c r="AA390" t="s">
        <v>94</v>
      </c>
      <c r="AB390" t="s">
        <v>94</v>
      </c>
      <c r="AC390" t="s">
        <v>94</v>
      </c>
      <c r="AD390" t="s">
        <v>95</v>
      </c>
      <c r="AE390" t="s">
        <v>96</v>
      </c>
      <c r="AF390" t="s">
        <v>96</v>
      </c>
      <c r="AG390" t="s">
        <v>96</v>
      </c>
      <c r="AH390" t="s">
        <v>96</v>
      </c>
      <c r="AI390" t="s">
        <v>95</v>
      </c>
      <c r="AJ390" t="s">
        <v>1145</v>
      </c>
      <c r="AK390" t="s">
        <v>1146</v>
      </c>
      <c r="AN390" t="s">
        <v>44</v>
      </c>
      <c r="AR390" t="s">
        <v>48</v>
      </c>
      <c r="AZ390" t="s">
        <v>56</v>
      </c>
      <c r="BA390" t="s">
        <v>57</v>
      </c>
      <c r="BD390" t="s">
        <v>60</v>
      </c>
      <c r="BI390" t="s">
        <v>113</v>
      </c>
      <c r="BK390" t="s">
        <v>102</v>
      </c>
      <c r="BL390" t="s">
        <v>120</v>
      </c>
      <c r="BO390" t="s">
        <v>69</v>
      </c>
      <c r="BY390" t="s">
        <v>135</v>
      </c>
      <c r="CA390" t="s">
        <v>104</v>
      </c>
      <c r="CC390" t="s">
        <v>79</v>
      </c>
      <c r="CJ390" t="s">
        <v>171</v>
      </c>
      <c r="CL390" t="s">
        <v>106</v>
      </c>
      <c r="CM390" t="s">
        <v>1147</v>
      </c>
      <c r="CO390" t="s">
        <v>108</v>
      </c>
    </row>
    <row r="391" spans="1:93" x14ac:dyDescent="0.2">
      <c r="A391" s="9" t="s">
        <v>1148</v>
      </c>
      <c r="B391" s="10">
        <f>COUNT(B4:B390)</f>
        <v>387</v>
      </c>
      <c r="C391" s="10">
        <f>COUNTIF(C4:C390,"Live")</f>
        <v>378</v>
      </c>
      <c r="D391" s="10">
        <f>COUNTIF(D4:D390,"Work")</f>
        <v>215</v>
      </c>
      <c r="E391" s="10">
        <f>COUNTIF(E4:E390,"Attend School")</f>
        <v>27</v>
      </c>
      <c r="F391" s="10">
        <f>COUNTIF(F4:F390,"Shop")</f>
        <v>267</v>
      </c>
      <c r="G391" s="10">
        <f>COUNTIF(G4:G390,"nothing")</f>
        <v>0</v>
      </c>
      <c r="H391" s="10">
        <f>COUNTIF(H4:H390,"*")</f>
        <v>31</v>
      </c>
      <c r="I391" s="10" t="s">
        <v>1149</v>
      </c>
      <c r="J391" s="10">
        <f>COUNTIF(J4:J390,"*")</f>
        <v>387</v>
      </c>
      <c r="K391" s="9" t="s">
        <v>1150</v>
      </c>
      <c r="L391" s="10" t="s">
        <v>1149</v>
      </c>
      <c r="M391" s="10">
        <f>COUNTIF(M4:M390,"*")</f>
        <v>387</v>
      </c>
      <c r="N391" s="9" t="s">
        <v>1149</v>
      </c>
      <c r="O391" s="9"/>
      <c r="P391" s="10">
        <f t="shared" ref="P391:AI391" si="0">COUNTIF(P4:P390,"*")</f>
        <v>387</v>
      </c>
      <c r="Q391" s="10">
        <f t="shared" si="0"/>
        <v>387</v>
      </c>
      <c r="R391" s="10">
        <f t="shared" si="0"/>
        <v>387</v>
      </c>
      <c r="S391" s="10">
        <f t="shared" si="0"/>
        <v>387</v>
      </c>
      <c r="T391" s="10">
        <f t="shared" si="0"/>
        <v>387</v>
      </c>
      <c r="U391" s="10">
        <f t="shared" si="0"/>
        <v>387</v>
      </c>
      <c r="V391" s="10">
        <f t="shared" si="0"/>
        <v>387</v>
      </c>
      <c r="W391" s="10">
        <f t="shared" si="0"/>
        <v>387</v>
      </c>
      <c r="X391" s="10">
        <f t="shared" si="0"/>
        <v>387</v>
      </c>
      <c r="Y391" s="10">
        <f t="shared" si="0"/>
        <v>387</v>
      </c>
      <c r="Z391" s="10">
        <f t="shared" si="0"/>
        <v>387</v>
      </c>
      <c r="AA391" s="10">
        <f t="shared" si="0"/>
        <v>387</v>
      </c>
      <c r="AB391" s="10">
        <f t="shared" si="0"/>
        <v>387</v>
      </c>
      <c r="AC391" s="10">
        <f t="shared" si="0"/>
        <v>387</v>
      </c>
      <c r="AD391" s="10">
        <f t="shared" si="0"/>
        <v>387</v>
      </c>
      <c r="AE391" s="10">
        <f t="shared" si="0"/>
        <v>387</v>
      </c>
      <c r="AF391" s="10">
        <f t="shared" si="0"/>
        <v>387</v>
      </c>
      <c r="AG391" s="10">
        <f t="shared" si="0"/>
        <v>387</v>
      </c>
      <c r="AH391" s="10">
        <f t="shared" si="0"/>
        <v>387</v>
      </c>
      <c r="AI391" s="10">
        <f t="shared" si="0"/>
        <v>387</v>
      </c>
      <c r="AJ391" s="11" t="s">
        <v>1183</v>
      </c>
      <c r="AK391" s="11" t="s">
        <v>1183</v>
      </c>
      <c r="AL391" s="11"/>
      <c r="AM391" s="10">
        <f t="shared" ref="AM391:BF391" si="1">COUNTIF(AM4:AM390,"*")</f>
        <v>86</v>
      </c>
      <c r="AN391" s="10">
        <f t="shared" si="1"/>
        <v>173</v>
      </c>
      <c r="AO391" s="10">
        <f t="shared" si="1"/>
        <v>129</v>
      </c>
      <c r="AP391" s="10">
        <f t="shared" si="1"/>
        <v>148</v>
      </c>
      <c r="AQ391" s="10">
        <f t="shared" si="1"/>
        <v>133</v>
      </c>
      <c r="AR391" s="10">
        <f t="shared" si="1"/>
        <v>75</v>
      </c>
      <c r="AS391" s="10">
        <f t="shared" si="1"/>
        <v>63</v>
      </c>
      <c r="AT391" s="10">
        <f t="shared" si="1"/>
        <v>53</v>
      </c>
      <c r="AU391" s="10">
        <f t="shared" si="1"/>
        <v>60</v>
      </c>
      <c r="AV391" s="10">
        <f t="shared" si="1"/>
        <v>80</v>
      </c>
      <c r="AW391" s="10">
        <f t="shared" si="1"/>
        <v>47</v>
      </c>
      <c r="AX391" s="10">
        <f t="shared" si="1"/>
        <v>47</v>
      </c>
      <c r="AY391" s="10">
        <f t="shared" si="1"/>
        <v>76</v>
      </c>
      <c r="AZ391" s="10">
        <f t="shared" si="1"/>
        <v>67</v>
      </c>
      <c r="BA391" s="10">
        <f t="shared" si="1"/>
        <v>71</v>
      </c>
      <c r="BB391" s="10">
        <f t="shared" si="1"/>
        <v>41</v>
      </c>
      <c r="BC391" s="10">
        <f t="shared" si="1"/>
        <v>45</v>
      </c>
      <c r="BD391" s="10">
        <f t="shared" si="1"/>
        <v>27</v>
      </c>
      <c r="BE391" s="10">
        <f t="shared" si="1"/>
        <v>49</v>
      </c>
      <c r="BF391" s="10">
        <f t="shared" si="1"/>
        <v>24</v>
      </c>
      <c r="BG391" s="11" t="s">
        <v>1183</v>
      </c>
      <c r="BH391" s="9" t="s">
        <v>1149</v>
      </c>
      <c r="BI391" s="10">
        <f>COUNTIF(BI4:BI390,"*")</f>
        <v>387</v>
      </c>
      <c r="BJ391" s="9" t="s">
        <v>1149</v>
      </c>
      <c r="BK391" s="10">
        <f t="shared" ref="BK391:BW391" si="2">COUNTIF(BK4:BK390,"*")</f>
        <v>387</v>
      </c>
      <c r="BL391" s="10">
        <f t="shared" si="2"/>
        <v>386</v>
      </c>
      <c r="BM391" s="10">
        <f t="shared" si="2"/>
        <v>282</v>
      </c>
      <c r="BN391" s="10">
        <f t="shared" si="2"/>
        <v>196</v>
      </c>
      <c r="BO391" s="10">
        <f t="shared" si="2"/>
        <v>174</v>
      </c>
      <c r="BP391" s="10">
        <f t="shared" si="2"/>
        <v>104</v>
      </c>
      <c r="BQ391" s="10">
        <f t="shared" si="2"/>
        <v>79</v>
      </c>
      <c r="BR391" s="10">
        <f t="shared" si="2"/>
        <v>66</v>
      </c>
      <c r="BS391" s="10">
        <f t="shared" si="2"/>
        <v>46</v>
      </c>
      <c r="BT391" s="10">
        <f t="shared" si="2"/>
        <v>44</v>
      </c>
      <c r="BU391" s="10">
        <f t="shared" si="2"/>
        <v>28</v>
      </c>
      <c r="BV391" s="10">
        <f t="shared" si="2"/>
        <v>14</v>
      </c>
      <c r="BW391" s="10">
        <f t="shared" si="2"/>
        <v>13</v>
      </c>
      <c r="BX391" s="9" t="s">
        <v>1149</v>
      </c>
      <c r="BY391" s="10">
        <f>COUNTIF(BY4:BY390,"*")</f>
        <v>387</v>
      </c>
      <c r="BZ391" s="9" t="s">
        <v>1149</v>
      </c>
      <c r="CA391" s="10">
        <f t="shared" ref="CA391:CH391" si="3">COUNTIF(CA4:CA390,"*")</f>
        <v>387</v>
      </c>
      <c r="CB391" s="10">
        <f t="shared" si="3"/>
        <v>0</v>
      </c>
      <c r="CC391" s="10">
        <f t="shared" si="3"/>
        <v>365</v>
      </c>
      <c r="CD391" s="10">
        <f t="shared" si="3"/>
        <v>3</v>
      </c>
      <c r="CE391" s="10">
        <f t="shared" si="3"/>
        <v>1</v>
      </c>
      <c r="CF391" s="10">
        <f t="shared" si="3"/>
        <v>0</v>
      </c>
      <c r="CG391" s="10">
        <f t="shared" si="3"/>
        <v>18</v>
      </c>
      <c r="CH391" s="10">
        <f t="shared" si="3"/>
        <v>1</v>
      </c>
      <c r="CI391" s="9" t="s">
        <v>1149</v>
      </c>
      <c r="CJ391" s="10">
        <f>COUNTIF(CJ4:CJ390,"*")</f>
        <v>387</v>
      </c>
      <c r="CK391" s="9" t="s">
        <v>1149</v>
      </c>
      <c r="CL391" s="10">
        <f>COUNTIF(CL4:CL390,"*")</f>
        <v>387</v>
      </c>
      <c r="CM391" s="10">
        <f>COUNTIF(CM4:CM390,"*")</f>
        <v>298</v>
      </c>
      <c r="CN391" s="9" t="s">
        <v>1149</v>
      </c>
      <c r="CO391" s="10">
        <f>COUNTIF(CO4:CO390,"*")</f>
        <v>387</v>
      </c>
    </row>
    <row r="392" spans="1:93" x14ac:dyDescent="0.2">
      <c r="A392" s="9" t="s">
        <v>1151</v>
      </c>
      <c r="B392" s="12"/>
      <c r="C392" s="13">
        <f t="shared" ref="C392:H392" si="4">SUM(C391/$B$391)</f>
        <v>0.97674418604651159</v>
      </c>
      <c r="D392" s="13">
        <f t="shared" si="4"/>
        <v>0.55555555555555558</v>
      </c>
      <c r="E392" s="13">
        <f t="shared" si="4"/>
        <v>6.9767441860465115E-2</v>
      </c>
      <c r="F392" s="13">
        <f t="shared" si="4"/>
        <v>0.68992248062015504</v>
      </c>
      <c r="G392" s="13">
        <f t="shared" si="4"/>
        <v>0</v>
      </c>
      <c r="H392" s="13">
        <f t="shared" si="4"/>
        <v>8.0103359173126609E-2</v>
      </c>
      <c r="I392" s="13" t="s">
        <v>1152</v>
      </c>
      <c r="J392" s="10">
        <f>COUNTIF($J$4:$J$390,"Plainfield")</f>
        <v>0</v>
      </c>
      <c r="K392" s="13">
        <f>SUM(J392/$J$391)</f>
        <v>0</v>
      </c>
      <c r="L392" s="13" t="s">
        <v>207</v>
      </c>
      <c r="M392" s="10">
        <f>COUNTIF($M$4:$M$390,"0 to 3*")</f>
        <v>15</v>
      </c>
      <c r="N392" s="9" t="s">
        <v>188</v>
      </c>
      <c r="O392" s="9"/>
      <c r="P392" s="10">
        <f t="shared" ref="P392:AI392" si="5">COUNTIF(P$4:P$390,"Not at all*")</f>
        <v>0</v>
      </c>
      <c r="Q392" s="10">
        <f t="shared" si="5"/>
        <v>3</v>
      </c>
      <c r="R392" s="10">
        <f t="shared" si="5"/>
        <v>3</v>
      </c>
      <c r="S392" s="10">
        <f t="shared" si="5"/>
        <v>1</v>
      </c>
      <c r="T392" s="10">
        <f t="shared" si="5"/>
        <v>4</v>
      </c>
      <c r="U392" s="10">
        <f t="shared" si="5"/>
        <v>2</v>
      </c>
      <c r="V392" s="10">
        <f t="shared" si="5"/>
        <v>6</v>
      </c>
      <c r="W392" s="10">
        <f t="shared" si="5"/>
        <v>9</v>
      </c>
      <c r="X392" s="10">
        <f t="shared" si="5"/>
        <v>7</v>
      </c>
      <c r="Y392" s="10">
        <f t="shared" si="5"/>
        <v>6</v>
      </c>
      <c r="Z392" s="10">
        <f t="shared" si="5"/>
        <v>5</v>
      </c>
      <c r="AA392" s="10">
        <f t="shared" si="5"/>
        <v>10</v>
      </c>
      <c r="AB392" s="10">
        <f t="shared" si="5"/>
        <v>6</v>
      </c>
      <c r="AC392" s="10">
        <f t="shared" si="5"/>
        <v>23</v>
      </c>
      <c r="AD392" s="10">
        <f t="shared" si="5"/>
        <v>20</v>
      </c>
      <c r="AE392" s="10">
        <f t="shared" si="5"/>
        <v>7</v>
      </c>
      <c r="AF392" s="10">
        <f t="shared" si="5"/>
        <v>16</v>
      </c>
      <c r="AG392" s="10">
        <f t="shared" si="5"/>
        <v>5</v>
      </c>
      <c r="AH392" s="10">
        <f t="shared" si="5"/>
        <v>21</v>
      </c>
      <c r="AI392" s="10">
        <f t="shared" si="5"/>
        <v>93</v>
      </c>
      <c r="AJ392" s="11" t="s">
        <v>1153</v>
      </c>
      <c r="AK392" s="11" t="s">
        <v>1153</v>
      </c>
      <c r="AL392" s="11"/>
      <c r="AM392" s="13">
        <f>SUM(AM391/$AO$394)</f>
        <v>0.22222222222222221</v>
      </c>
      <c r="AN392" s="13">
        <f t="shared" ref="AN392:BF392" si="6">SUM(AN391/$AO$394)</f>
        <v>0.44702842377260982</v>
      </c>
      <c r="AO392" s="13">
        <f t="shared" si="6"/>
        <v>0.33333333333333331</v>
      </c>
      <c r="AP392" s="13">
        <f t="shared" si="6"/>
        <v>0.38242894056847543</v>
      </c>
      <c r="AQ392" s="13">
        <f t="shared" si="6"/>
        <v>0.34366925064599485</v>
      </c>
      <c r="AR392" s="13">
        <f t="shared" si="6"/>
        <v>0.19379844961240311</v>
      </c>
      <c r="AS392" s="13">
        <f t="shared" si="6"/>
        <v>0.16279069767441862</v>
      </c>
      <c r="AT392" s="13">
        <f t="shared" si="6"/>
        <v>0.13695090439276486</v>
      </c>
      <c r="AU392" s="13">
        <f t="shared" si="6"/>
        <v>0.15503875968992248</v>
      </c>
      <c r="AV392" s="13">
        <f t="shared" si="6"/>
        <v>0.20671834625322996</v>
      </c>
      <c r="AW392" s="13">
        <f t="shared" si="6"/>
        <v>0.12144702842377261</v>
      </c>
      <c r="AX392" s="13">
        <f t="shared" si="6"/>
        <v>0.12144702842377261</v>
      </c>
      <c r="AY392" s="13">
        <f t="shared" si="6"/>
        <v>0.19638242894056848</v>
      </c>
      <c r="AZ392" s="13">
        <f t="shared" si="6"/>
        <v>0.1731266149870801</v>
      </c>
      <c r="BA392" s="13">
        <f t="shared" si="6"/>
        <v>0.1834625322997416</v>
      </c>
      <c r="BB392" s="13">
        <f t="shared" si="6"/>
        <v>0.10594315245478036</v>
      </c>
      <c r="BC392" s="13">
        <f t="shared" si="6"/>
        <v>0.11627906976744186</v>
      </c>
      <c r="BD392" s="13">
        <f t="shared" si="6"/>
        <v>6.9767441860465115E-2</v>
      </c>
      <c r="BE392" s="13">
        <f t="shared" si="6"/>
        <v>0.12661498708010335</v>
      </c>
      <c r="BF392" s="13">
        <f t="shared" si="6"/>
        <v>6.2015503875968991E-2</v>
      </c>
      <c r="BG392" s="11" t="s">
        <v>1153</v>
      </c>
      <c r="BH392" s="9" t="s">
        <v>371</v>
      </c>
      <c r="BI392" s="10">
        <f>COUNTIF(BI4:BI390,"not at all*")</f>
        <v>3</v>
      </c>
      <c r="BJ392" s="9" t="s">
        <v>143</v>
      </c>
      <c r="BK392" s="10">
        <f>COUNTIF(BK$4:BK$390,"not at all*")</f>
        <v>39</v>
      </c>
      <c r="BL392" s="10">
        <f>COUNTIF(BL$4:BL$390,"not at all*")</f>
        <v>29</v>
      </c>
      <c r="BM392" s="13">
        <f>SUM(BM391/$BO$394)</f>
        <v>0.72868217054263562</v>
      </c>
      <c r="BN392" s="13">
        <f t="shared" ref="BN392:BW392" si="7">SUM(BN391/$BO$394)</f>
        <v>0.50645994832041341</v>
      </c>
      <c r="BO392" s="13">
        <f t="shared" si="7"/>
        <v>0.44961240310077522</v>
      </c>
      <c r="BP392" s="13">
        <f t="shared" si="7"/>
        <v>0.26873385012919898</v>
      </c>
      <c r="BQ392" s="13">
        <f t="shared" si="7"/>
        <v>0.20413436692506459</v>
      </c>
      <c r="BR392" s="13">
        <f t="shared" si="7"/>
        <v>0.17054263565891473</v>
      </c>
      <c r="BS392" s="13">
        <f t="shared" si="7"/>
        <v>0.11886304909560723</v>
      </c>
      <c r="BT392" s="13">
        <f t="shared" si="7"/>
        <v>0.11369509043927649</v>
      </c>
      <c r="BU392" s="13">
        <f t="shared" si="7"/>
        <v>7.2351421188630485E-2</v>
      </c>
      <c r="BV392" s="13">
        <f t="shared" si="7"/>
        <v>3.6175710594315243E-2</v>
      </c>
      <c r="BW392" s="13">
        <f t="shared" si="7"/>
        <v>3.3591731266149873E-2</v>
      </c>
      <c r="BX392" s="9" t="s">
        <v>688</v>
      </c>
      <c r="BY392" s="10">
        <f>COUNTIF(BY$4:BY$390,"Under 18*")</f>
        <v>2</v>
      </c>
      <c r="BZ392" s="9" t="s">
        <v>1154</v>
      </c>
      <c r="CA392" s="10">
        <f>COUNTIF(CA$4:CA$390,"male*")</f>
        <v>88</v>
      </c>
      <c r="CB392" s="12"/>
      <c r="CC392" s="13">
        <f>SUM(CC391/$CE$393)</f>
        <v>0.9431524547803618</v>
      </c>
      <c r="CD392" s="13">
        <f t="shared" ref="CD392:CH392" si="8">SUM(CD391/$CE$393)</f>
        <v>7.7519379844961239E-3</v>
      </c>
      <c r="CE392" s="13">
        <f t="shared" si="8"/>
        <v>2.5839793281653748E-3</v>
      </c>
      <c r="CF392" s="13">
        <f t="shared" si="8"/>
        <v>0</v>
      </c>
      <c r="CG392" s="13">
        <f t="shared" si="8"/>
        <v>4.6511627906976744E-2</v>
      </c>
      <c r="CH392" s="13">
        <f t="shared" si="8"/>
        <v>2.5839793281653748E-3</v>
      </c>
      <c r="CI392" s="9" t="s">
        <v>173</v>
      </c>
      <c r="CJ392" s="10">
        <f>COUNTIF(CJ$4:CJ$390,"less than*")</f>
        <v>3</v>
      </c>
      <c r="CK392" s="9" t="s">
        <v>132</v>
      </c>
      <c r="CL392" s="10">
        <f>COUNTIF(CL$4:CL$390,"below*")</f>
        <v>116</v>
      </c>
      <c r="CM392" s="11" t="s">
        <v>1184</v>
      </c>
      <c r="CN392" s="9" t="s">
        <v>133</v>
      </c>
      <c r="CO392" s="10">
        <f>COUNTIF(CO$4:CO$390,"YEs*")</f>
        <v>159</v>
      </c>
    </row>
    <row r="393" spans="1:93" x14ac:dyDescent="0.2">
      <c r="A393" s="12"/>
      <c r="B393" s="12"/>
      <c r="C393" s="14"/>
      <c r="D393" s="14"/>
      <c r="E393" s="14"/>
      <c r="F393" s="14"/>
      <c r="G393" s="14"/>
      <c r="H393" s="14"/>
      <c r="I393" s="13" t="s">
        <v>1155</v>
      </c>
      <c r="J393" s="10">
        <f>COUNTIF($J$4:$J$390,"Brownsburg")</f>
        <v>0</v>
      </c>
      <c r="K393" s="13">
        <f t="shared" ref="K393:K408" si="9">SUM(J393/$J$391)</f>
        <v>0</v>
      </c>
      <c r="L393" s="13" t="s">
        <v>93</v>
      </c>
      <c r="M393" s="10">
        <f>COUNTIF($M$4:$M$390,"4 to 10*")</f>
        <v>37</v>
      </c>
      <c r="N393" s="9" t="s">
        <v>1156</v>
      </c>
      <c r="O393" s="9"/>
      <c r="P393" s="10">
        <f t="shared" ref="P393:AI393" si="10">COUNTIF(P$4:P$390,"Somewhat*")</f>
        <v>1</v>
      </c>
      <c r="Q393" s="10">
        <f t="shared" si="10"/>
        <v>4</v>
      </c>
      <c r="R393" s="10">
        <f t="shared" si="10"/>
        <v>0</v>
      </c>
      <c r="S393" s="10">
        <f t="shared" si="10"/>
        <v>4</v>
      </c>
      <c r="T393" s="10">
        <f t="shared" si="10"/>
        <v>6</v>
      </c>
      <c r="U393" s="10">
        <f t="shared" si="10"/>
        <v>6</v>
      </c>
      <c r="V393" s="10">
        <f t="shared" si="10"/>
        <v>10</v>
      </c>
      <c r="W393" s="10">
        <f t="shared" si="10"/>
        <v>15</v>
      </c>
      <c r="X393" s="10">
        <f t="shared" si="10"/>
        <v>7</v>
      </c>
      <c r="Y393" s="10">
        <f t="shared" si="10"/>
        <v>6</v>
      </c>
      <c r="Z393" s="10">
        <f t="shared" si="10"/>
        <v>11</v>
      </c>
      <c r="AA393" s="10">
        <f t="shared" si="10"/>
        <v>14</v>
      </c>
      <c r="AB393" s="10">
        <f t="shared" si="10"/>
        <v>11</v>
      </c>
      <c r="AC393" s="10">
        <f t="shared" si="10"/>
        <v>17</v>
      </c>
      <c r="AD393" s="10">
        <f t="shared" si="10"/>
        <v>29</v>
      </c>
      <c r="AE393" s="10">
        <f t="shared" si="10"/>
        <v>14</v>
      </c>
      <c r="AF393" s="10">
        <f t="shared" si="10"/>
        <v>13</v>
      </c>
      <c r="AG393" s="10">
        <f t="shared" si="10"/>
        <v>20</v>
      </c>
      <c r="AH393" s="10">
        <f t="shared" si="10"/>
        <v>31</v>
      </c>
      <c r="AI393" s="10">
        <f t="shared" si="10"/>
        <v>61</v>
      </c>
      <c r="AJ393" s="12"/>
      <c r="AK393" s="12"/>
      <c r="AL393" s="12"/>
      <c r="AM393" s="9" t="s">
        <v>1157</v>
      </c>
      <c r="AN393" s="9"/>
      <c r="AO393" s="12"/>
      <c r="AP393" s="12"/>
      <c r="AQ393" s="12"/>
      <c r="AR393" s="12"/>
      <c r="AS393" s="12"/>
      <c r="AT393" s="12"/>
      <c r="AU393" s="12"/>
      <c r="AV393" s="12"/>
      <c r="AW393" s="12"/>
      <c r="AX393" s="12"/>
      <c r="AY393" s="12"/>
      <c r="AZ393" s="12"/>
      <c r="BA393" s="12"/>
      <c r="BB393" s="12"/>
      <c r="BC393" s="12"/>
      <c r="BD393" s="12"/>
      <c r="BE393" s="12"/>
      <c r="BF393" s="12"/>
      <c r="BG393" s="12"/>
      <c r="BH393" s="9" t="s">
        <v>192</v>
      </c>
      <c r="BI393" s="10">
        <f>COUNTIF(BI4:BI390,"Slightly*")</f>
        <v>27</v>
      </c>
      <c r="BJ393" s="9" t="s">
        <v>102</v>
      </c>
      <c r="BK393" s="10">
        <f>COUNTIF(BK$4:BK$390,"slightly*")</f>
        <v>195</v>
      </c>
      <c r="BL393" s="10">
        <f>COUNTIF(BL$4:BL$390,"slightly*")</f>
        <v>194</v>
      </c>
      <c r="BM393" s="9" t="s">
        <v>1158</v>
      </c>
      <c r="BN393" s="9"/>
      <c r="BO393" s="12"/>
      <c r="BP393" s="12"/>
      <c r="BQ393" s="12"/>
      <c r="BR393" s="12"/>
      <c r="BS393" s="12"/>
      <c r="BT393" s="12"/>
      <c r="BU393" s="12"/>
      <c r="BV393" s="12"/>
      <c r="BW393" s="12"/>
      <c r="BX393" s="9" t="s">
        <v>103</v>
      </c>
      <c r="BY393" s="10">
        <f>COUNTIF(BY$4:BY$390,"18*")</f>
        <v>22</v>
      </c>
      <c r="BZ393" s="9" t="s">
        <v>1159</v>
      </c>
      <c r="CA393" s="10">
        <f>COUNTIF(CA$4:CA$390,"female*")</f>
        <v>288</v>
      </c>
      <c r="CB393" s="12"/>
      <c r="CC393" s="9" t="s">
        <v>1160</v>
      </c>
      <c r="CD393" s="9"/>
      <c r="CE393" s="15">
        <f>CA391</f>
        <v>387</v>
      </c>
      <c r="CF393" s="12"/>
      <c r="CG393" s="12"/>
      <c r="CH393" s="16"/>
      <c r="CI393" s="9" t="s">
        <v>1161</v>
      </c>
      <c r="CJ393" s="10">
        <f>COUNTIF(CJ$4:CJ$390,"high school*")</f>
        <v>52</v>
      </c>
      <c r="CK393" s="9" t="s">
        <v>106</v>
      </c>
      <c r="CL393" s="10">
        <f>COUNTIF(CL$4:CL$390,"*above")</f>
        <v>201</v>
      </c>
      <c r="CM393" s="11" t="s">
        <v>1153</v>
      </c>
      <c r="CN393" s="9" t="s">
        <v>108</v>
      </c>
      <c r="CO393" s="10">
        <f>COUNTIF(CO$4:CO$390,"no*")</f>
        <v>216</v>
      </c>
    </row>
    <row r="394" spans="1:93" x14ac:dyDescent="0.2">
      <c r="A394" s="12"/>
      <c r="B394" s="12"/>
      <c r="C394" s="12"/>
      <c r="D394" s="12"/>
      <c r="E394" s="12"/>
      <c r="F394" s="12"/>
      <c r="G394" s="12"/>
      <c r="H394" s="12"/>
      <c r="I394" s="9" t="s">
        <v>1162</v>
      </c>
      <c r="J394" s="10">
        <f>COUNTIF($J$4:$J$390,"Avon")</f>
        <v>0</v>
      </c>
      <c r="K394" s="13">
        <f t="shared" si="9"/>
        <v>0</v>
      </c>
      <c r="L394" s="13" t="s">
        <v>148</v>
      </c>
      <c r="M394" s="10">
        <f>COUNTIF($M$4:$M$390,"11 to 20*")</f>
        <v>71</v>
      </c>
      <c r="N394" s="9" t="s">
        <v>95</v>
      </c>
      <c r="O394" s="9"/>
      <c r="P394" s="10">
        <f t="shared" ref="P394:AI394" si="11">COUNTIF(P$4:P$390,"Neutral*")</f>
        <v>7</v>
      </c>
      <c r="Q394" s="10">
        <f t="shared" si="11"/>
        <v>15</v>
      </c>
      <c r="R394" s="10">
        <f t="shared" si="11"/>
        <v>13</v>
      </c>
      <c r="S394" s="10">
        <f t="shared" si="11"/>
        <v>17</v>
      </c>
      <c r="T394" s="10">
        <f t="shared" si="11"/>
        <v>19</v>
      </c>
      <c r="U394" s="10">
        <f t="shared" si="11"/>
        <v>35</v>
      </c>
      <c r="V394" s="10">
        <f t="shared" si="11"/>
        <v>41</v>
      </c>
      <c r="W394" s="10">
        <f t="shared" si="11"/>
        <v>55</v>
      </c>
      <c r="X394" s="10">
        <f t="shared" si="11"/>
        <v>55</v>
      </c>
      <c r="Y394" s="10">
        <f t="shared" si="11"/>
        <v>56</v>
      </c>
      <c r="Z394" s="10">
        <f t="shared" si="11"/>
        <v>65</v>
      </c>
      <c r="AA394" s="10">
        <f t="shared" si="11"/>
        <v>62</v>
      </c>
      <c r="AB394" s="10">
        <f t="shared" si="11"/>
        <v>57</v>
      </c>
      <c r="AC394" s="10">
        <f t="shared" si="11"/>
        <v>108</v>
      </c>
      <c r="AD394" s="10">
        <f t="shared" si="11"/>
        <v>125</v>
      </c>
      <c r="AE394" s="10">
        <f t="shared" si="11"/>
        <v>120</v>
      </c>
      <c r="AF394" s="10">
        <f t="shared" si="11"/>
        <v>109</v>
      </c>
      <c r="AG394" s="10">
        <f t="shared" si="11"/>
        <v>132</v>
      </c>
      <c r="AH394" s="10">
        <f t="shared" si="11"/>
        <v>134</v>
      </c>
      <c r="AI394" s="10">
        <f t="shared" si="11"/>
        <v>146</v>
      </c>
      <c r="AJ394" s="12"/>
      <c r="AK394" s="12"/>
      <c r="AL394" s="12"/>
      <c r="AM394" s="9" t="s">
        <v>1160</v>
      </c>
      <c r="AN394" s="9"/>
      <c r="AO394" s="10">
        <f>SUM(AI391)</f>
        <v>387</v>
      </c>
      <c r="AP394" s="12"/>
      <c r="AQ394" s="12"/>
      <c r="AR394" s="12"/>
      <c r="AS394" s="12"/>
      <c r="AT394" s="12"/>
      <c r="AU394" s="12"/>
      <c r="AV394" s="12"/>
      <c r="AW394" s="12"/>
      <c r="AX394" s="12"/>
      <c r="AY394" s="12"/>
      <c r="AZ394" s="12"/>
      <c r="BA394" s="12"/>
      <c r="BB394" s="12"/>
      <c r="BC394" s="12"/>
      <c r="BD394" s="12"/>
      <c r="BE394" s="12"/>
      <c r="BF394" s="12"/>
      <c r="BG394" s="12"/>
      <c r="BH394" s="9" t="s">
        <v>130</v>
      </c>
      <c r="BI394" s="10">
        <f>COUNTIF(BI4:BI390,"moderately*")</f>
        <v>131</v>
      </c>
      <c r="BJ394" s="9" t="s">
        <v>120</v>
      </c>
      <c r="BK394" s="10">
        <f>COUNTIF(BK$4:BK$390,"very*")</f>
        <v>123</v>
      </c>
      <c r="BL394" s="10">
        <f>COUNTIF(BL$4:BL$390,"very*")</f>
        <v>127</v>
      </c>
      <c r="BM394" s="9" t="s">
        <v>1160</v>
      </c>
      <c r="BN394" s="9"/>
      <c r="BO394" s="12">
        <v>387</v>
      </c>
      <c r="BP394" s="12"/>
      <c r="BQ394" s="12"/>
      <c r="BR394" s="12"/>
      <c r="BS394" s="12"/>
      <c r="BT394" s="12"/>
      <c r="BU394" s="12"/>
      <c r="BV394" s="12"/>
      <c r="BW394" s="12"/>
      <c r="BX394" s="9" t="s">
        <v>135</v>
      </c>
      <c r="BY394" s="10">
        <f>COUNTIF(BY$4:BY$390,"25*")</f>
        <v>41</v>
      </c>
      <c r="BZ394" s="9" t="s">
        <v>83</v>
      </c>
      <c r="CA394" s="10">
        <f>COUNTIF(CA$4:CA$390,"Prefer not*")</f>
        <v>11</v>
      </c>
      <c r="CB394" s="12"/>
      <c r="CC394" s="12"/>
      <c r="CD394" s="12"/>
      <c r="CE394" s="12"/>
      <c r="CF394" s="12"/>
      <c r="CG394" s="12"/>
      <c r="CH394" s="17"/>
      <c r="CI394" s="9" t="s">
        <v>1163</v>
      </c>
      <c r="CJ394" s="10">
        <f>COUNTIF(CJ$4:CJ$390,"some college*")</f>
        <v>91</v>
      </c>
      <c r="CK394" s="9" t="s">
        <v>83</v>
      </c>
      <c r="CL394" s="10">
        <f>COUNTIF(CL$4:CL$390,"Prefer not*")</f>
        <v>70</v>
      </c>
      <c r="CM394" s="12"/>
      <c r="CN394" s="9" t="s">
        <v>83</v>
      </c>
      <c r="CO394" s="10">
        <f>COUNTIF(CO$4:CO$390,"Prefer not*")</f>
        <v>12</v>
      </c>
    </row>
    <row r="395" spans="1:93" x14ac:dyDescent="0.2">
      <c r="I395" s="9" t="s">
        <v>1164</v>
      </c>
      <c r="J395" s="10">
        <f>COUNTIF($J$4:$J$390,"Danville")</f>
        <v>0</v>
      </c>
      <c r="K395" s="13">
        <f t="shared" si="9"/>
        <v>0</v>
      </c>
      <c r="L395" s="13" t="s">
        <v>109</v>
      </c>
      <c r="M395" s="10">
        <f>COUNTIF($M$4:$M$390,"Over 20*")</f>
        <v>110</v>
      </c>
      <c r="N395" s="9" t="s">
        <v>96</v>
      </c>
      <c r="O395" s="9"/>
      <c r="P395" s="10">
        <f t="shared" ref="P395:AI395" si="12">COUNTIF(P$4:P$390,"Important")</f>
        <v>49</v>
      </c>
      <c r="Q395" s="10">
        <f t="shared" si="12"/>
        <v>63</v>
      </c>
      <c r="R395" s="10">
        <f t="shared" si="12"/>
        <v>109</v>
      </c>
      <c r="S395" s="10">
        <f t="shared" si="12"/>
        <v>101</v>
      </c>
      <c r="T395" s="10">
        <f t="shared" si="12"/>
        <v>148</v>
      </c>
      <c r="U395" s="10">
        <f t="shared" si="12"/>
        <v>153</v>
      </c>
      <c r="V395" s="10">
        <f t="shared" si="12"/>
        <v>131</v>
      </c>
      <c r="W395" s="10">
        <f t="shared" si="12"/>
        <v>147</v>
      </c>
      <c r="X395" s="10">
        <f t="shared" si="12"/>
        <v>113</v>
      </c>
      <c r="Y395" s="10">
        <f t="shared" si="12"/>
        <v>156</v>
      </c>
      <c r="Z395" s="10">
        <f t="shared" si="12"/>
        <v>177</v>
      </c>
      <c r="AA395" s="10">
        <f t="shared" si="12"/>
        <v>131</v>
      </c>
      <c r="AB395" s="10">
        <f t="shared" si="12"/>
        <v>162</v>
      </c>
      <c r="AC395" s="10">
        <f t="shared" si="12"/>
        <v>126</v>
      </c>
      <c r="AD395" s="10">
        <f t="shared" si="12"/>
        <v>129</v>
      </c>
      <c r="AE395" s="10">
        <f t="shared" si="12"/>
        <v>172</v>
      </c>
      <c r="AF395" s="10">
        <f t="shared" si="12"/>
        <v>151</v>
      </c>
      <c r="AG395" s="10">
        <f t="shared" si="12"/>
        <v>161</v>
      </c>
      <c r="AH395" s="10">
        <f t="shared" si="12"/>
        <v>147</v>
      </c>
      <c r="AI395" s="10">
        <f t="shared" si="12"/>
        <v>59</v>
      </c>
      <c r="BH395" s="9" t="s">
        <v>113</v>
      </c>
      <c r="BI395" s="10">
        <f>COUNTIF(BI4:BI390,"very*")</f>
        <v>143</v>
      </c>
      <c r="BJ395" s="9" t="s">
        <v>151</v>
      </c>
      <c r="BK395" s="10">
        <f>COUNTIF(BK$4:BK$390,"extremely*")</f>
        <v>30</v>
      </c>
      <c r="BL395" s="10">
        <f>COUNTIF(BL$4:BL$390,"extremely*")</f>
        <v>36</v>
      </c>
      <c r="BO395" s="12"/>
      <c r="BP395" s="12"/>
      <c r="BQ395" s="12"/>
      <c r="BR395" s="12"/>
      <c r="BX395" s="9" t="s">
        <v>121</v>
      </c>
      <c r="BY395" s="10">
        <f>COUNTIF(BY$4:BY$390,"35*")</f>
        <v>85</v>
      </c>
      <c r="BZ395" s="9" t="s">
        <v>1165</v>
      </c>
      <c r="CA395" s="10">
        <f>COUNTIF(CA$4:CA$390,"other*")</f>
        <v>0</v>
      </c>
      <c r="CI395" s="9" t="s">
        <v>1166</v>
      </c>
      <c r="CJ395" s="10">
        <f>COUNTIF(CJ$4:CJ$390,"certification*")</f>
        <v>159</v>
      </c>
      <c r="CK395" s="12"/>
      <c r="CL395" s="18"/>
      <c r="CN395" s="12"/>
      <c r="CO395" s="18"/>
    </row>
    <row r="396" spans="1:93" x14ac:dyDescent="0.2">
      <c r="I396" s="12" t="s">
        <v>612</v>
      </c>
      <c r="J396" s="18">
        <f>COUNTIF($J$4:$J$390,"Pittsboro")</f>
        <v>216</v>
      </c>
      <c r="K396" s="14">
        <f t="shared" si="9"/>
        <v>0.55813953488372092</v>
      </c>
      <c r="L396" s="13" t="s">
        <v>1167</v>
      </c>
      <c r="M396" s="10">
        <f>COUNTIF($M$4:$M$390,"Born*")</f>
        <v>86</v>
      </c>
      <c r="N396" s="9" t="s">
        <v>1168</v>
      </c>
      <c r="O396" s="9"/>
      <c r="P396" s="10">
        <f t="shared" ref="P396:AI396" si="13">COUNTIF(P$4:P$390,"Very*")</f>
        <v>330</v>
      </c>
      <c r="Q396" s="10">
        <f t="shared" si="13"/>
        <v>302</v>
      </c>
      <c r="R396" s="10">
        <f t="shared" si="13"/>
        <v>262</v>
      </c>
      <c r="S396" s="10">
        <f t="shared" si="13"/>
        <v>264</v>
      </c>
      <c r="T396" s="10">
        <f t="shared" si="13"/>
        <v>210</v>
      </c>
      <c r="U396" s="10">
        <f t="shared" si="13"/>
        <v>191</v>
      </c>
      <c r="V396" s="10">
        <f t="shared" si="13"/>
        <v>199</v>
      </c>
      <c r="W396" s="10">
        <f t="shared" si="13"/>
        <v>161</v>
      </c>
      <c r="X396" s="10">
        <f t="shared" si="13"/>
        <v>205</v>
      </c>
      <c r="Y396" s="10">
        <f t="shared" si="13"/>
        <v>163</v>
      </c>
      <c r="Z396" s="10">
        <f t="shared" si="13"/>
        <v>129</v>
      </c>
      <c r="AA396" s="10">
        <f t="shared" si="13"/>
        <v>170</v>
      </c>
      <c r="AB396" s="10">
        <f t="shared" si="13"/>
        <v>151</v>
      </c>
      <c r="AC396" s="10">
        <f t="shared" si="13"/>
        <v>113</v>
      </c>
      <c r="AD396" s="10">
        <f t="shared" si="13"/>
        <v>84</v>
      </c>
      <c r="AE396" s="10">
        <f t="shared" si="13"/>
        <v>74</v>
      </c>
      <c r="AF396" s="10">
        <f t="shared" si="13"/>
        <v>98</v>
      </c>
      <c r="AG396" s="10">
        <f t="shared" si="13"/>
        <v>69</v>
      </c>
      <c r="AH396" s="10">
        <f t="shared" si="13"/>
        <v>54</v>
      </c>
      <c r="AI396" s="10">
        <f t="shared" si="13"/>
        <v>28</v>
      </c>
      <c r="BH396" s="9" t="s">
        <v>101</v>
      </c>
      <c r="BI396" s="10">
        <f>COUNTIF(BI4:BI390,"extremely*")</f>
        <v>68</v>
      </c>
      <c r="BJ396" s="9" t="s">
        <v>1169</v>
      </c>
      <c r="BK396" s="10">
        <f>SUM(BK394+BK395)</f>
        <v>153</v>
      </c>
      <c r="BL396" s="10">
        <f>SUM(BL394+BL395)</f>
        <v>163</v>
      </c>
      <c r="BX396" s="9" t="s">
        <v>126</v>
      </c>
      <c r="BY396" s="10">
        <f>COUNTIF(BY$4:BY$390,"45*")</f>
        <v>91</v>
      </c>
      <c r="CD396" s="19"/>
      <c r="CE396" s="19"/>
      <c r="CI396" s="9" t="s">
        <v>171</v>
      </c>
      <c r="CJ396" s="10">
        <f>COUNTIF(CJ$4:CJ$390,"advanced*")</f>
        <v>69</v>
      </c>
    </row>
    <row r="397" spans="1:93" x14ac:dyDescent="0.2">
      <c r="I397" s="9" t="s">
        <v>1170</v>
      </c>
      <c r="J397" s="10">
        <f>COUNTIF($J$4:$J$390,"I do not*")</f>
        <v>0</v>
      </c>
      <c r="K397" s="13">
        <f t="shared" si="9"/>
        <v>0</v>
      </c>
      <c r="L397" s="13" t="s">
        <v>1171</v>
      </c>
      <c r="M397" s="10">
        <f>COUNTIF($M$4:$M$390,"*multi-gen*")</f>
        <v>60</v>
      </c>
      <c r="N397" s="9" t="s">
        <v>1172</v>
      </c>
      <c r="O397" s="9"/>
      <c r="P397" s="10">
        <f t="shared" ref="P397:AC397" si="14">SUM(P395+P396)</f>
        <v>379</v>
      </c>
      <c r="Q397" s="10">
        <f t="shared" si="14"/>
        <v>365</v>
      </c>
      <c r="R397" s="10">
        <f t="shared" si="14"/>
        <v>371</v>
      </c>
      <c r="S397" s="10">
        <f t="shared" si="14"/>
        <v>365</v>
      </c>
      <c r="T397" s="10">
        <f t="shared" si="14"/>
        <v>358</v>
      </c>
      <c r="U397" s="10">
        <f t="shared" si="14"/>
        <v>344</v>
      </c>
      <c r="V397" s="10">
        <f t="shared" si="14"/>
        <v>330</v>
      </c>
      <c r="W397" s="10">
        <f t="shared" si="14"/>
        <v>308</v>
      </c>
      <c r="X397" s="10">
        <f t="shared" si="14"/>
        <v>318</v>
      </c>
      <c r="Y397" s="10">
        <f t="shared" si="14"/>
        <v>319</v>
      </c>
      <c r="Z397" s="10">
        <f t="shared" si="14"/>
        <v>306</v>
      </c>
      <c r="AA397" s="10">
        <f t="shared" si="14"/>
        <v>301</v>
      </c>
      <c r="AB397" s="10">
        <f t="shared" si="14"/>
        <v>313</v>
      </c>
      <c r="AC397" s="10">
        <f t="shared" si="14"/>
        <v>239</v>
      </c>
      <c r="AD397" s="10">
        <f t="shared" ref="AD397:AI397" si="15">SUM(AD395+AD396)</f>
        <v>213</v>
      </c>
      <c r="AE397" s="10">
        <f>SUM(AE395+AE396)</f>
        <v>246</v>
      </c>
      <c r="AF397" s="10">
        <f t="shared" si="15"/>
        <v>249</v>
      </c>
      <c r="AG397" s="10">
        <f>SUM(AG395+AG396)</f>
        <v>230</v>
      </c>
      <c r="AH397" s="10">
        <f>SUM(AH395+AH396)</f>
        <v>201</v>
      </c>
      <c r="AI397" s="10">
        <f t="shared" si="15"/>
        <v>87</v>
      </c>
      <c r="BH397" s="9" t="s">
        <v>83</v>
      </c>
      <c r="BI397" s="10">
        <f>COUNTIF(BI4:BI390,"prefer not*")</f>
        <v>15</v>
      </c>
      <c r="BJ397" s="12"/>
      <c r="BK397" s="18"/>
      <c r="BL397" s="18"/>
      <c r="BX397" s="9" t="s">
        <v>131</v>
      </c>
      <c r="BY397" s="10">
        <f>COUNTIF(BY$4:BY$390,"55*")</f>
        <v>86</v>
      </c>
      <c r="CI397" s="9" t="s">
        <v>83</v>
      </c>
      <c r="CJ397" s="10">
        <f>COUNTIF(CJ$4:CJ$390,"Prefer not*")</f>
        <v>13</v>
      </c>
    </row>
    <row r="398" spans="1:93" x14ac:dyDescent="0.2">
      <c r="I398" s="12" t="s">
        <v>1173</v>
      </c>
      <c r="J398" s="18">
        <f>COUNTIF($J$4:$J$390,"Clayton")</f>
        <v>0</v>
      </c>
      <c r="K398" s="14">
        <f t="shared" si="9"/>
        <v>0</v>
      </c>
      <c r="L398" s="13" t="s">
        <v>1170</v>
      </c>
      <c r="M398" s="10">
        <f>COUNTIF($M$4:$M$390,"*do not live*")</f>
        <v>8</v>
      </c>
      <c r="BH398" s="9" t="s">
        <v>1174</v>
      </c>
      <c r="BI398" s="10">
        <f>SUM(BI395:BI396)</f>
        <v>211</v>
      </c>
      <c r="BJ398" s="12"/>
      <c r="BK398" s="18"/>
      <c r="BL398" s="18"/>
      <c r="BX398" s="9" t="s">
        <v>114</v>
      </c>
      <c r="BY398" s="10">
        <f>COUNTIF(BY$4:BY$390,"65*")</f>
        <v>55</v>
      </c>
    </row>
    <row r="399" spans="1:93" x14ac:dyDescent="0.2">
      <c r="I399" s="9" t="s">
        <v>1165</v>
      </c>
      <c r="J399" s="10">
        <f>COUNTIF($J$4:$J$390,"Other*")</f>
        <v>0</v>
      </c>
      <c r="K399" s="13">
        <f t="shared" si="9"/>
        <v>0</v>
      </c>
      <c r="L399" s="14"/>
      <c r="M399" s="18"/>
      <c r="BX399" s="9" t="s">
        <v>83</v>
      </c>
      <c r="BY399" s="10">
        <f>COUNTIF(BY$4:BY$390,"Prefer not*")</f>
        <v>5</v>
      </c>
    </row>
    <row r="400" spans="1:93" x14ac:dyDescent="0.2">
      <c r="I400" s="12" t="s">
        <v>403</v>
      </c>
      <c r="J400" s="18">
        <f>COUNTIF($J$4:$J$390,"North Salem")</f>
        <v>75</v>
      </c>
      <c r="K400" s="14">
        <f t="shared" si="9"/>
        <v>0.19379844961240311</v>
      </c>
      <c r="L400" s="13" t="s">
        <v>1149</v>
      </c>
      <c r="M400" s="9" t="s">
        <v>1150</v>
      </c>
      <c r="N400" s="13" t="s">
        <v>1149</v>
      </c>
      <c r="O400" s="13"/>
      <c r="P400" s="9" t="s">
        <v>1150</v>
      </c>
      <c r="Q400" s="9" t="s">
        <v>1150</v>
      </c>
      <c r="R400" s="9" t="s">
        <v>1150</v>
      </c>
      <c r="S400" s="9" t="s">
        <v>1150</v>
      </c>
      <c r="T400" s="9" t="s">
        <v>1150</v>
      </c>
      <c r="U400" s="9" t="s">
        <v>1150</v>
      </c>
      <c r="V400" s="9" t="s">
        <v>1150</v>
      </c>
      <c r="W400" s="9" t="s">
        <v>1150</v>
      </c>
      <c r="X400" s="9" t="s">
        <v>1150</v>
      </c>
      <c r="Y400" s="9" t="s">
        <v>1150</v>
      </c>
      <c r="Z400" s="9" t="s">
        <v>1150</v>
      </c>
      <c r="AA400" s="9" t="s">
        <v>1150</v>
      </c>
      <c r="AB400" s="9" t="s">
        <v>1150</v>
      </c>
      <c r="AC400" s="9" t="s">
        <v>1150</v>
      </c>
      <c r="AD400" s="9" t="s">
        <v>1150</v>
      </c>
      <c r="AE400" s="9" t="s">
        <v>1150</v>
      </c>
      <c r="AF400" s="9" t="s">
        <v>1150</v>
      </c>
      <c r="AG400" s="9" t="s">
        <v>1150</v>
      </c>
      <c r="AH400" s="9" t="s">
        <v>1150</v>
      </c>
      <c r="AI400" s="9" t="s">
        <v>1150</v>
      </c>
    </row>
    <row r="401" spans="5:93" x14ac:dyDescent="0.2">
      <c r="I401" s="12" t="s">
        <v>187</v>
      </c>
      <c r="J401" s="18">
        <f>COUNTIF($J$4:$J$390,"Lizton")</f>
        <v>75</v>
      </c>
      <c r="K401" s="14">
        <f t="shared" si="9"/>
        <v>0.19379844961240311</v>
      </c>
      <c r="L401" s="13" t="s">
        <v>207</v>
      </c>
      <c r="M401" s="13">
        <f t="shared" ref="M401:M407" si="16">SUM(M392/$M$391)</f>
        <v>3.875968992248062E-2</v>
      </c>
      <c r="N401" s="9" t="s">
        <v>188</v>
      </c>
      <c r="O401" s="9"/>
      <c r="P401" s="13">
        <f t="shared" ref="P401:AI406" si="17">SUM(P392/P$391)</f>
        <v>0</v>
      </c>
      <c r="Q401" s="13">
        <f t="shared" si="17"/>
        <v>7.7519379844961239E-3</v>
      </c>
      <c r="R401" s="13">
        <f t="shared" si="17"/>
        <v>7.7519379844961239E-3</v>
      </c>
      <c r="S401" s="13">
        <f t="shared" si="17"/>
        <v>2.5839793281653748E-3</v>
      </c>
      <c r="T401" s="13">
        <f t="shared" si="17"/>
        <v>1.0335917312661499E-2</v>
      </c>
      <c r="U401" s="13">
        <f t="shared" si="17"/>
        <v>5.1679586563307496E-3</v>
      </c>
      <c r="V401" s="13">
        <f t="shared" si="17"/>
        <v>1.5503875968992248E-2</v>
      </c>
      <c r="W401" s="13">
        <f t="shared" si="17"/>
        <v>2.3255813953488372E-2</v>
      </c>
      <c r="X401" s="13">
        <f t="shared" si="17"/>
        <v>1.8087855297157621E-2</v>
      </c>
      <c r="Y401" s="13">
        <f t="shared" si="17"/>
        <v>1.5503875968992248E-2</v>
      </c>
      <c r="Z401" s="13">
        <f t="shared" si="17"/>
        <v>1.2919896640826873E-2</v>
      </c>
      <c r="AA401" s="13">
        <f t="shared" si="17"/>
        <v>2.5839793281653745E-2</v>
      </c>
      <c r="AB401" s="13">
        <f t="shared" si="17"/>
        <v>1.5503875968992248E-2</v>
      </c>
      <c r="AC401" s="13">
        <f t="shared" si="17"/>
        <v>5.9431524547803614E-2</v>
      </c>
      <c r="AD401" s="13">
        <f t="shared" si="17"/>
        <v>5.1679586563307491E-2</v>
      </c>
      <c r="AE401" s="13">
        <f t="shared" si="17"/>
        <v>1.8087855297157621E-2</v>
      </c>
      <c r="AF401" s="13">
        <f t="shared" si="17"/>
        <v>4.1343669250645997E-2</v>
      </c>
      <c r="AG401" s="13">
        <f t="shared" si="17"/>
        <v>1.2919896640826873E-2</v>
      </c>
      <c r="AH401" s="13">
        <f t="shared" si="17"/>
        <v>5.4263565891472867E-2</v>
      </c>
      <c r="AI401" s="13">
        <f t="shared" si="17"/>
        <v>0.24031007751937986</v>
      </c>
      <c r="BH401" s="13" t="s">
        <v>1149</v>
      </c>
      <c r="BI401" s="9" t="s">
        <v>1150</v>
      </c>
      <c r="BJ401" s="13" t="s">
        <v>1149</v>
      </c>
      <c r="BK401" s="9" t="s">
        <v>1150</v>
      </c>
      <c r="BL401" s="9" t="s">
        <v>1150</v>
      </c>
      <c r="BX401" s="13" t="s">
        <v>1149</v>
      </c>
      <c r="BY401" s="9" t="s">
        <v>1150</v>
      </c>
      <c r="BZ401" s="13" t="s">
        <v>1149</v>
      </c>
      <c r="CA401" s="9" t="s">
        <v>1150</v>
      </c>
      <c r="CI401" s="13" t="s">
        <v>1149</v>
      </c>
      <c r="CJ401" s="9" t="s">
        <v>1150</v>
      </c>
      <c r="CK401" s="13" t="s">
        <v>1149</v>
      </c>
      <c r="CL401" s="9" t="s">
        <v>1150</v>
      </c>
      <c r="CN401" s="13" t="s">
        <v>1149</v>
      </c>
      <c r="CO401" s="9" t="s">
        <v>1150</v>
      </c>
    </row>
    <row r="402" spans="5:93" x14ac:dyDescent="0.2">
      <c r="I402" s="12" t="s">
        <v>1175</v>
      </c>
      <c r="J402" s="18">
        <f>COUNTIF($J$4:$J$390,"Coatesville")</f>
        <v>0</v>
      </c>
      <c r="K402" s="14">
        <f t="shared" si="9"/>
        <v>0</v>
      </c>
      <c r="L402" s="13" t="s">
        <v>93</v>
      </c>
      <c r="M402" s="13">
        <f t="shared" si="16"/>
        <v>9.5607235142118857E-2</v>
      </c>
      <c r="N402" s="9" t="s">
        <v>1156</v>
      </c>
      <c r="O402" s="9"/>
      <c r="P402" s="13">
        <f t="shared" ref="P402:P406" si="18">SUM(P393/P$391)</f>
        <v>2.5839793281653748E-3</v>
      </c>
      <c r="Q402" s="13">
        <f t="shared" si="17"/>
        <v>1.0335917312661499E-2</v>
      </c>
      <c r="R402" s="13">
        <f t="shared" si="17"/>
        <v>0</v>
      </c>
      <c r="S402" s="13">
        <f t="shared" si="17"/>
        <v>1.0335917312661499E-2</v>
      </c>
      <c r="T402" s="13">
        <f t="shared" si="17"/>
        <v>1.5503875968992248E-2</v>
      </c>
      <c r="U402" s="13">
        <f t="shared" si="17"/>
        <v>1.5503875968992248E-2</v>
      </c>
      <c r="V402" s="13">
        <f t="shared" si="17"/>
        <v>2.5839793281653745E-2</v>
      </c>
      <c r="W402" s="13">
        <f t="shared" si="17"/>
        <v>3.875968992248062E-2</v>
      </c>
      <c r="X402" s="13">
        <f t="shared" si="17"/>
        <v>1.8087855297157621E-2</v>
      </c>
      <c r="Y402" s="13">
        <f t="shared" si="17"/>
        <v>1.5503875968992248E-2</v>
      </c>
      <c r="Z402" s="13">
        <f t="shared" si="17"/>
        <v>2.8423772609819122E-2</v>
      </c>
      <c r="AA402" s="13">
        <f t="shared" si="17"/>
        <v>3.6175710594315243E-2</v>
      </c>
      <c r="AB402" s="13">
        <f t="shared" si="17"/>
        <v>2.8423772609819122E-2</v>
      </c>
      <c r="AC402" s="13">
        <f t="shared" si="17"/>
        <v>4.3927648578811367E-2</v>
      </c>
      <c r="AD402" s="13">
        <f t="shared" si="17"/>
        <v>7.4935400516795869E-2</v>
      </c>
      <c r="AE402" s="13">
        <f t="shared" si="17"/>
        <v>3.6175710594315243E-2</v>
      </c>
      <c r="AF402" s="13">
        <f t="shared" si="17"/>
        <v>3.3591731266149873E-2</v>
      </c>
      <c r="AG402" s="13">
        <f t="shared" si="17"/>
        <v>5.1679586563307491E-2</v>
      </c>
      <c r="AH402" s="13">
        <f t="shared" si="17"/>
        <v>8.0103359173126609E-2</v>
      </c>
      <c r="AI402" s="13">
        <f t="shared" si="17"/>
        <v>0.15762273901808785</v>
      </c>
      <c r="BH402" s="9" t="s">
        <v>371</v>
      </c>
      <c r="BI402" s="13">
        <f>SUM(BI392/BI$391)</f>
        <v>7.7519379844961239E-3</v>
      </c>
      <c r="BJ402" s="9" t="s">
        <v>143</v>
      </c>
      <c r="BK402" s="13">
        <f t="shared" ref="BI402:BL407" si="19">SUM(BK392/BK$391)</f>
        <v>0.10077519379844961</v>
      </c>
      <c r="BL402" s="13">
        <f t="shared" si="19"/>
        <v>7.512953367875648E-2</v>
      </c>
      <c r="BX402" s="9" t="s">
        <v>688</v>
      </c>
      <c r="BY402" s="13">
        <f t="shared" ref="BY402:CA409" si="20">SUM(BY392/BY$391)</f>
        <v>5.1679586563307496E-3</v>
      </c>
      <c r="BZ402" s="9" t="s">
        <v>1154</v>
      </c>
      <c r="CA402" s="13">
        <f t="shared" si="20"/>
        <v>0.22739018087855298</v>
      </c>
      <c r="CI402" s="9" t="s">
        <v>173</v>
      </c>
      <c r="CJ402" s="13">
        <f t="shared" ref="CJ402:CJ407" si="21">SUM(CJ392/CJ$391)</f>
        <v>7.7519379844961239E-3</v>
      </c>
      <c r="CK402" s="9" t="s">
        <v>132</v>
      </c>
      <c r="CL402" s="13">
        <f t="shared" ref="CL402:CL404" si="22">SUM(CL392/CL$391)</f>
        <v>0.29974160206718348</v>
      </c>
      <c r="CN402" s="9" t="s">
        <v>133</v>
      </c>
      <c r="CO402" s="13">
        <f t="shared" ref="CO402:CO404" si="23">SUM(CO392/CO$391)</f>
        <v>0.41085271317829458</v>
      </c>
    </row>
    <row r="403" spans="5:93" x14ac:dyDescent="0.2">
      <c r="I403" s="12" t="s">
        <v>1176</v>
      </c>
      <c r="J403" s="18">
        <f>COUNTIF($J$4:$J$390,"Stilesville")</f>
        <v>0</v>
      </c>
      <c r="K403" s="14">
        <f t="shared" si="9"/>
        <v>0</v>
      </c>
      <c r="L403" s="13" t="s">
        <v>148</v>
      </c>
      <c r="M403" s="13">
        <f t="shared" si="16"/>
        <v>0.1834625322997416</v>
      </c>
      <c r="N403" s="9" t="s">
        <v>95</v>
      </c>
      <c r="O403" s="9"/>
      <c r="P403" s="13">
        <f t="shared" si="18"/>
        <v>1.8087855297157621E-2</v>
      </c>
      <c r="Q403" s="13">
        <f t="shared" ref="Q403:AC403" si="24">SUM(Q394/Q$391)</f>
        <v>3.875968992248062E-2</v>
      </c>
      <c r="R403" s="13">
        <f t="shared" si="24"/>
        <v>3.3591731266149873E-2</v>
      </c>
      <c r="S403" s="13">
        <f t="shared" si="24"/>
        <v>4.3927648578811367E-2</v>
      </c>
      <c r="T403" s="13">
        <f t="shared" si="24"/>
        <v>4.909560723514212E-2</v>
      </c>
      <c r="U403" s="13">
        <f t="shared" si="24"/>
        <v>9.0439276485788117E-2</v>
      </c>
      <c r="V403" s="13">
        <f t="shared" si="24"/>
        <v>0.10594315245478036</v>
      </c>
      <c r="W403" s="13">
        <f t="shared" si="24"/>
        <v>0.1421188630490956</v>
      </c>
      <c r="X403" s="13">
        <f t="shared" si="24"/>
        <v>0.1421188630490956</v>
      </c>
      <c r="Y403" s="13">
        <f t="shared" si="24"/>
        <v>0.14470284237726097</v>
      </c>
      <c r="Z403" s="13">
        <f t="shared" si="24"/>
        <v>0.16795865633074936</v>
      </c>
      <c r="AA403" s="13">
        <f t="shared" si="24"/>
        <v>0.16020671834625322</v>
      </c>
      <c r="AB403" s="13">
        <f t="shared" si="24"/>
        <v>0.14728682170542637</v>
      </c>
      <c r="AC403" s="13">
        <f t="shared" si="24"/>
        <v>0.27906976744186046</v>
      </c>
      <c r="AD403" s="13">
        <f t="shared" si="17"/>
        <v>0.32299741602067183</v>
      </c>
      <c r="AE403" s="13">
        <f t="shared" si="17"/>
        <v>0.31007751937984496</v>
      </c>
      <c r="AF403" s="13">
        <f t="shared" si="17"/>
        <v>0.28165374677002586</v>
      </c>
      <c r="AG403" s="13">
        <f t="shared" si="17"/>
        <v>0.34108527131782945</v>
      </c>
      <c r="AH403" s="13">
        <f t="shared" si="17"/>
        <v>0.34625322997416019</v>
      </c>
      <c r="AI403" s="13">
        <f t="shared" si="17"/>
        <v>0.37726098191214469</v>
      </c>
      <c r="BH403" s="9" t="s">
        <v>192</v>
      </c>
      <c r="BI403" s="13">
        <f t="shared" si="19"/>
        <v>6.9767441860465115E-2</v>
      </c>
      <c r="BJ403" s="9" t="s">
        <v>102</v>
      </c>
      <c r="BK403" s="13">
        <f t="shared" si="19"/>
        <v>0.50387596899224807</v>
      </c>
      <c r="BL403" s="13">
        <f t="shared" si="19"/>
        <v>0.50259067357512954</v>
      </c>
      <c r="BX403" s="9" t="s">
        <v>103</v>
      </c>
      <c r="BY403" s="13">
        <f t="shared" si="20"/>
        <v>5.6847545219638244E-2</v>
      </c>
      <c r="BZ403" s="9" t="s">
        <v>1159</v>
      </c>
      <c r="CA403" s="13">
        <f t="shared" si="20"/>
        <v>0.7441860465116279</v>
      </c>
      <c r="CI403" s="9" t="s">
        <v>1161</v>
      </c>
      <c r="CJ403" s="13">
        <f t="shared" si="21"/>
        <v>0.13436692506459949</v>
      </c>
      <c r="CK403" s="9" t="s">
        <v>106</v>
      </c>
      <c r="CL403" s="13">
        <f t="shared" si="22"/>
        <v>0.51937984496124034</v>
      </c>
      <c r="CN403" s="9" t="s">
        <v>108</v>
      </c>
      <c r="CO403" s="13">
        <f t="shared" si="23"/>
        <v>0.55813953488372092</v>
      </c>
    </row>
    <row r="404" spans="5:93" x14ac:dyDescent="0.2">
      <c r="I404" s="12" t="s">
        <v>92</v>
      </c>
      <c r="J404" s="18">
        <f>COUNTIF($J$4:$J$390,"Jamestown")</f>
        <v>21</v>
      </c>
      <c r="K404" s="14">
        <f t="shared" si="9"/>
        <v>5.4263565891472867E-2</v>
      </c>
      <c r="L404" s="13" t="s">
        <v>109</v>
      </c>
      <c r="M404" s="13">
        <f t="shared" si="16"/>
        <v>0.2842377260981912</v>
      </c>
      <c r="N404" s="9" t="s">
        <v>96</v>
      </c>
      <c r="O404" s="9"/>
      <c r="P404" s="13">
        <f t="shared" si="18"/>
        <v>0.12661498708010335</v>
      </c>
      <c r="Q404" s="13">
        <f t="shared" ref="Q404:AC404" si="25">SUM(Q395/Q$391)</f>
        <v>0.16279069767441862</v>
      </c>
      <c r="R404" s="13">
        <f t="shared" si="25"/>
        <v>0.28165374677002586</v>
      </c>
      <c r="S404" s="13">
        <f t="shared" si="25"/>
        <v>0.26098191214470284</v>
      </c>
      <c r="T404" s="13">
        <f t="shared" si="25"/>
        <v>0.38242894056847543</v>
      </c>
      <c r="U404" s="13">
        <f t="shared" si="25"/>
        <v>0.39534883720930231</v>
      </c>
      <c r="V404" s="13">
        <f t="shared" si="25"/>
        <v>0.33850129198966411</v>
      </c>
      <c r="W404" s="13">
        <f t="shared" si="25"/>
        <v>0.37984496124031009</v>
      </c>
      <c r="X404" s="13">
        <f t="shared" si="25"/>
        <v>0.29198966408268734</v>
      </c>
      <c r="Y404" s="13">
        <f t="shared" si="25"/>
        <v>0.40310077519379844</v>
      </c>
      <c r="Z404" s="13">
        <f t="shared" si="25"/>
        <v>0.4573643410852713</v>
      </c>
      <c r="AA404" s="13">
        <f t="shared" si="25"/>
        <v>0.33850129198966411</v>
      </c>
      <c r="AB404" s="13">
        <f t="shared" si="25"/>
        <v>0.41860465116279072</v>
      </c>
      <c r="AC404" s="13">
        <f t="shared" si="25"/>
        <v>0.32558139534883723</v>
      </c>
      <c r="AD404" s="13">
        <f t="shared" si="17"/>
        <v>0.33333333333333331</v>
      </c>
      <c r="AE404" s="13">
        <f t="shared" si="17"/>
        <v>0.44444444444444442</v>
      </c>
      <c r="AF404" s="13">
        <f t="shared" si="17"/>
        <v>0.39018087855297157</v>
      </c>
      <c r="AG404" s="13">
        <f t="shared" si="17"/>
        <v>0.41602067183462532</v>
      </c>
      <c r="AH404" s="13">
        <f t="shared" si="17"/>
        <v>0.37984496124031009</v>
      </c>
      <c r="AI404" s="13">
        <f t="shared" si="17"/>
        <v>0.15245478036175711</v>
      </c>
      <c r="BH404" s="9" t="s">
        <v>130</v>
      </c>
      <c r="BI404" s="13">
        <f t="shared" si="19"/>
        <v>0.33850129198966411</v>
      </c>
      <c r="BJ404" s="9" t="s">
        <v>120</v>
      </c>
      <c r="BK404" s="13">
        <f t="shared" si="19"/>
        <v>0.31782945736434109</v>
      </c>
      <c r="BL404" s="13">
        <f t="shared" si="19"/>
        <v>0.32901554404145078</v>
      </c>
      <c r="BX404" s="9" t="s">
        <v>135</v>
      </c>
      <c r="BY404" s="13">
        <f t="shared" si="20"/>
        <v>0.10594315245478036</v>
      </c>
      <c r="BZ404" s="9" t="s">
        <v>83</v>
      </c>
      <c r="CA404" s="13">
        <f t="shared" si="20"/>
        <v>2.8423772609819122E-2</v>
      </c>
      <c r="CI404" s="9" t="s">
        <v>1163</v>
      </c>
      <c r="CJ404" s="13">
        <f t="shared" si="21"/>
        <v>0.23514211886304909</v>
      </c>
      <c r="CK404" s="9" t="s">
        <v>83</v>
      </c>
      <c r="CL404" s="13">
        <f t="shared" si="22"/>
        <v>0.18087855297157623</v>
      </c>
      <c r="CN404" s="9" t="s">
        <v>83</v>
      </c>
      <c r="CO404" s="13">
        <f t="shared" si="23"/>
        <v>3.1007751937984496E-2</v>
      </c>
    </row>
    <row r="405" spans="5:93" x14ac:dyDescent="0.2">
      <c r="I405" s="12" t="s">
        <v>1177</v>
      </c>
      <c r="J405" s="18">
        <f>COUNTIF($J$4:$J$390,"Amo")</f>
        <v>0</v>
      </c>
      <c r="K405" s="14">
        <f t="shared" si="9"/>
        <v>0</v>
      </c>
      <c r="L405" s="13" t="s">
        <v>1167</v>
      </c>
      <c r="M405" s="13">
        <f t="shared" si="16"/>
        <v>0.22222222222222221</v>
      </c>
      <c r="N405" s="9" t="s">
        <v>1168</v>
      </c>
      <c r="O405" s="9"/>
      <c r="P405" s="13">
        <f t="shared" si="18"/>
        <v>0.8527131782945736</v>
      </c>
      <c r="Q405" s="13">
        <f t="shared" ref="Q405:AC405" si="26">SUM(Q396/Q$391)</f>
        <v>0.78036175710594313</v>
      </c>
      <c r="R405" s="13">
        <f t="shared" si="26"/>
        <v>0.67700258397932822</v>
      </c>
      <c r="S405" s="13">
        <f t="shared" si="26"/>
        <v>0.68217054263565891</v>
      </c>
      <c r="T405" s="13">
        <f t="shared" si="26"/>
        <v>0.54263565891472865</v>
      </c>
      <c r="U405" s="13">
        <f t="shared" si="26"/>
        <v>0.49354005167958659</v>
      </c>
      <c r="V405" s="13">
        <f t="shared" si="26"/>
        <v>0.51421188630490955</v>
      </c>
      <c r="W405" s="13">
        <f t="shared" si="26"/>
        <v>0.41602067183462532</v>
      </c>
      <c r="X405" s="13">
        <f t="shared" si="26"/>
        <v>0.52971576227390182</v>
      </c>
      <c r="Y405" s="13">
        <f t="shared" si="26"/>
        <v>0.42118863049095606</v>
      </c>
      <c r="Z405" s="13">
        <f t="shared" si="26"/>
        <v>0.33333333333333331</v>
      </c>
      <c r="AA405" s="13">
        <f t="shared" si="26"/>
        <v>0.43927648578811368</v>
      </c>
      <c r="AB405" s="13">
        <f t="shared" si="26"/>
        <v>0.39018087855297157</v>
      </c>
      <c r="AC405" s="13">
        <f t="shared" si="26"/>
        <v>0.29198966408268734</v>
      </c>
      <c r="AD405" s="13">
        <f t="shared" si="17"/>
        <v>0.21705426356589147</v>
      </c>
      <c r="AE405" s="13">
        <f t="shared" si="17"/>
        <v>0.19121447028423771</v>
      </c>
      <c r="AF405" s="13">
        <f t="shared" si="17"/>
        <v>0.25322997416020671</v>
      </c>
      <c r="AG405" s="13">
        <f t="shared" si="17"/>
        <v>0.17829457364341086</v>
      </c>
      <c r="AH405" s="13">
        <f t="shared" si="17"/>
        <v>0.13953488372093023</v>
      </c>
      <c r="AI405" s="13">
        <f t="shared" si="17"/>
        <v>7.2351421188630485E-2</v>
      </c>
      <c r="BH405" s="9" t="s">
        <v>113</v>
      </c>
      <c r="BI405" s="13">
        <f t="shared" si="19"/>
        <v>0.36950904392764861</v>
      </c>
      <c r="BJ405" s="9" t="s">
        <v>151</v>
      </c>
      <c r="BK405" s="13">
        <f t="shared" si="19"/>
        <v>7.7519379844961239E-2</v>
      </c>
      <c r="BL405" s="13">
        <f t="shared" si="19"/>
        <v>9.3264248704663211E-2</v>
      </c>
      <c r="BX405" s="9" t="s">
        <v>121</v>
      </c>
      <c r="BY405" s="13">
        <f t="shared" si="20"/>
        <v>0.21963824289405684</v>
      </c>
      <c r="BZ405" s="9" t="s">
        <v>1165</v>
      </c>
      <c r="CA405" s="13">
        <f t="shared" si="20"/>
        <v>0</v>
      </c>
      <c r="CI405" s="9" t="s">
        <v>1166</v>
      </c>
      <c r="CJ405" s="13">
        <f t="shared" si="21"/>
        <v>0.41085271317829458</v>
      </c>
      <c r="CK405" s="12"/>
      <c r="CL405" s="14"/>
      <c r="CN405" s="12"/>
      <c r="CO405" s="14"/>
    </row>
    <row r="406" spans="5:93" x14ac:dyDescent="0.2">
      <c r="L406" s="13" t="s">
        <v>1171</v>
      </c>
      <c r="M406" s="13">
        <f t="shared" si="16"/>
        <v>0.15503875968992248</v>
      </c>
      <c r="N406" s="9" t="s">
        <v>1172</v>
      </c>
      <c r="O406" s="9"/>
      <c r="P406" s="13">
        <f t="shared" si="18"/>
        <v>0.97932816537467704</v>
      </c>
      <c r="Q406" s="13">
        <f t="shared" ref="Q406:AC406" si="27">SUM(Q397/Q$391)</f>
        <v>0.9431524547803618</v>
      </c>
      <c r="R406" s="13">
        <f t="shared" si="27"/>
        <v>0.95865633074935397</v>
      </c>
      <c r="S406" s="13">
        <f t="shared" si="27"/>
        <v>0.9431524547803618</v>
      </c>
      <c r="T406" s="13">
        <f t="shared" si="27"/>
        <v>0.92506459948320419</v>
      </c>
      <c r="U406" s="13">
        <f t="shared" si="27"/>
        <v>0.88888888888888884</v>
      </c>
      <c r="V406" s="13">
        <f t="shared" si="27"/>
        <v>0.8527131782945736</v>
      </c>
      <c r="W406" s="13">
        <f t="shared" si="27"/>
        <v>0.79586563307493541</v>
      </c>
      <c r="X406" s="13">
        <f t="shared" si="27"/>
        <v>0.82170542635658916</v>
      </c>
      <c r="Y406" s="13">
        <f t="shared" si="27"/>
        <v>0.82428940568475451</v>
      </c>
      <c r="Z406" s="13">
        <f t="shared" si="27"/>
        <v>0.79069767441860461</v>
      </c>
      <c r="AA406" s="13">
        <f t="shared" si="27"/>
        <v>0.77777777777777779</v>
      </c>
      <c r="AB406" s="13">
        <f t="shared" si="27"/>
        <v>0.80878552971576223</v>
      </c>
      <c r="AC406" s="13">
        <f t="shared" si="27"/>
        <v>0.61757105943152457</v>
      </c>
      <c r="AD406" s="13">
        <f t="shared" si="17"/>
        <v>0.55038759689922478</v>
      </c>
      <c r="AE406" s="13">
        <f t="shared" si="17"/>
        <v>0.63565891472868219</v>
      </c>
      <c r="AF406" s="13">
        <f t="shared" si="17"/>
        <v>0.64341085271317833</v>
      </c>
      <c r="AG406" s="13">
        <f t="shared" si="17"/>
        <v>0.59431524547803616</v>
      </c>
      <c r="AH406" s="13">
        <f t="shared" si="17"/>
        <v>0.51937984496124034</v>
      </c>
      <c r="AI406" s="13">
        <f t="shared" si="17"/>
        <v>0.22480620155038761</v>
      </c>
      <c r="BH406" s="9" t="s">
        <v>101</v>
      </c>
      <c r="BI406" s="13">
        <f t="shared" si="19"/>
        <v>0.17571059431524547</v>
      </c>
      <c r="BJ406" s="9" t="s">
        <v>1169</v>
      </c>
      <c r="BK406" s="13">
        <f t="shared" si="19"/>
        <v>0.39534883720930231</v>
      </c>
      <c r="BL406" s="13">
        <f t="shared" si="19"/>
        <v>0.42227979274611399</v>
      </c>
      <c r="BX406" s="9" t="s">
        <v>126</v>
      </c>
      <c r="BY406" s="13">
        <f t="shared" si="20"/>
        <v>0.23514211886304909</v>
      </c>
      <c r="CA406" s="20"/>
      <c r="CI406" s="9" t="s">
        <v>171</v>
      </c>
      <c r="CJ406" s="13">
        <f t="shared" si="21"/>
        <v>0.17829457364341086</v>
      </c>
    </row>
    <row r="407" spans="5:93" x14ac:dyDescent="0.2">
      <c r="E407" s="9"/>
      <c r="F407" s="9"/>
      <c r="G407" s="9"/>
      <c r="H407" s="9"/>
      <c r="I407" s="21" t="s">
        <v>1178</v>
      </c>
      <c r="J407" s="15">
        <f>SUM(J400+J401+J396+J404)</f>
        <v>387</v>
      </c>
      <c r="K407" s="13">
        <f t="shared" si="9"/>
        <v>1</v>
      </c>
      <c r="L407" s="13" t="s">
        <v>1170</v>
      </c>
      <c r="M407" s="13">
        <f t="shared" si="16"/>
        <v>2.0671834625322998E-2</v>
      </c>
      <c r="N407" s="9" t="s">
        <v>1179</v>
      </c>
      <c r="O407" s="9"/>
      <c r="P407" s="22">
        <f t="shared" ref="P407:AI407" si="28">SUM(((P392*1)+(P393*2)+(P394*3)+(P395*4)+(P396*5))/P391)</f>
        <v>4.829457364341085</v>
      </c>
      <c r="Q407" s="22">
        <f t="shared" si="28"/>
        <v>4.6976744186046515</v>
      </c>
      <c r="R407" s="22">
        <f t="shared" si="28"/>
        <v>4.6201550387596901</v>
      </c>
      <c r="S407" s="22">
        <f t="shared" si="28"/>
        <v>4.6098191214470283</v>
      </c>
      <c r="T407" s="22">
        <f t="shared" si="28"/>
        <v>4.4315245478036172</v>
      </c>
      <c r="U407" s="22">
        <f t="shared" si="28"/>
        <v>4.3565891472868215</v>
      </c>
      <c r="V407" s="22">
        <f t="shared" si="28"/>
        <v>4.3100775193798446</v>
      </c>
      <c r="W407" s="22">
        <f t="shared" si="28"/>
        <v>4.126614987080103</v>
      </c>
      <c r="X407" s="22">
        <f t="shared" si="28"/>
        <v>4.297157622739018</v>
      </c>
      <c r="Y407" s="22">
        <f t="shared" si="28"/>
        <v>4.1989664082687339</v>
      </c>
      <c r="Z407" s="22">
        <f t="shared" si="28"/>
        <v>4.0697674418604652</v>
      </c>
      <c r="AA407" s="22">
        <f t="shared" si="28"/>
        <v>4.1291989664082687</v>
      </c>
      <c r="AB407" s="22">
        <f t="shared" si="28"/>
        <v>4.1395348837209305</v>
      </c>
      <c r="AC407" s="22">
        <f t="shared" si="28"/>
        <v>3.7467700258397931</v>
      </c>
      <c r="AD407" s="22">
        <f t="shared" si="28"/>
        <v>3.5891472868217056</v>
      </c>
      <c r="AE407" s="22">
        <f>SUM(((AE392*1)+(AE393*2)+(AE394*3)+(AE395*4)+(AE396*5))/AE391)</f>
        <v>3.7545219638242893</v>
      </c>
      <c r="AF407" s="22">
        <f t="shared" si="28"/>
        <v>3.7803617571059434</v>
      </c>
      <c r="AG407" s="22">
        <f>SUM(((AG392*1)+(AG393*2)+(AG394*3)+(AG395*4)+(AG396*5))/AG391)</f>
        <v>3.6950904392764858</v>
      </c>
      <c r="AH407" s="22">
        <f>SUM(((AH392*1)+(AH393*2)+(AH394*3)+(AH395*4)+(AH396*5))/AH391)</f>
        <v>3.4702842377260983</v>
      </c>
      <c r="AI407" s="22">
        <f t="shared" si="28"/>
        <v>2.6589147286821704</v>
      </c>
      <c r="BH407" s="9" t="s">
        <v>83</v>
      </c>
      <c r="BI407" s="13">
        <f t="shared" si="19"/>
        <v>3.875968992248062E-2</v>
      </c>
      <c r="BJ407" s="12"/>
      <c r="BK407" s="22"/>
      <c r="BL407" s="22"/>
      <c r="BX407" s="9" t="s">
        <v>131</v>
      </c>
      <c r="BY407" s="13">
        <f t="shared" si="20"/>
        <v>0.22222222222222221</v>
      </c>
      <c r="CI407" s="9" t="s">
        <v>83</v>
      </c>
      <c r="CJ407" s="13">
        <f t="shared" si="21"/>
        <v>3.3591731266149873E-2</v>
      </c>
    </row>
    <row r="408" spans="5:93" x14ac:dyDescent="0.2">
      <c r="E408" s="9"/>
      <c r="F408" s="9"/>
      <c r="G408" s="9"/>
      <c r="H408" s="9"/>
      <c r="I408" s="21" t="s">
        <v>1180</v>
      </c>
      <c r="J408" s="15">
        <f>SUM(J398+J402+J403+J405)</f>
        <v>0</v>
      </c>
      <c r="K408" s="13">
        <f t="shared" si="9"/>
        <v>0</v>
      </c>
      <c r="L408" s="14"/>
      <c r="BH408" s="9" t="s">
        <v>1174</v>
      </c>
      <c r="BI408" s="13">
        <f>BI398/BI391</f>
        <v>0.5452196382428941</v>
      </c>
      <c r="BJ408" s="9" t="s">
        <v>1179</v>
      </c>
      <c r="BK408" s="22">
        <f>SUM(((BK392*1)+(BK393*2)+(BK394*3)+(BK395*4))/BK391)</f>
        <v>2.3720930232558142</v>
      </c>
      <c r="BL408" s="22">
        <f>SUM(((BL392*1)+(BL393*2)+(BL394*3)+(BL395*4))/BL391)</f>
        <v>2.4404145077720205</v>
      </c>
      <c r="BX408" s="9" t="s">
        <v>114</v>
      </c>
      <c r="BY408" s="13">
        <f t="shared" si="20"/>
        <v>0.1421188630490956</v>
      </c>
      <c r="CJ408" s="19"/>
    </row>
    <row r="409" spans="5:93" x14ac:dyDescent="0.2">
      <c r="BH409" s="9" t="s">
        <v>1179</v>
      </c>
      <c r="BI409" s="22">
        <f>SUM(((BI392*1)+(BI393*2)+(BI394*3)+(BI395*4)+(BI396*5))/BI391)</f>
        <v>3.5193798449612403</v>
      </c>
      <c r="BX409" s="9" t="s">
        <v>83</v>
      </c>
      <c r="BY409" s="13">
        <f t="shared" si="20"/>
        <v>1.2919896640826873E-2</v>
      </c>
    </row>
  </sheetData>
  <mergeCells count="83">
    <mergeCell ref="M2:M3"/>
    <mergeCell ref="A2:A3"/>
    <mergeCell ref="B2:B3"/>
    <mergeCell ref="C2:C3"/>
    <mergeCell ref="D2:D3"/>
    <mergeCell ref="E2:E3"/>
    <mergeCell ref="F2:F3"/>
    <mergeCell ref="G2:G3"/>
    <mergeCell ref="H2:H3"/>
    <mergeCell ref="I2:I3"/>
    <mergeCell ref="J2:J3"/>
    <mergeCell ref="K2:K3"/>
    <mergeCell ref="AA2:AA3"/>
    <mergeCell ref="P2:P3"/>
    <mergeCell ref="Q2:Q3"/>
    <mergeCell ref="R2:R3"/>
    <mergeCell ref="S2:S3"/>
    <mergeCell ref="T2:T3"/>
    <mergeCell ref="U2:U3"/>
    <mergeCell ref="V2:V3"/>
    <mergeCell ref="W2:W3"/>
    <mergeCell ref="X2:X3"/>
    <mergeCell ref="Y2:Y3"/>
    <mergeCell ref="Z2:Z3"/>
    <mergeCell ref="AN2:AN3"/>
    <mergeCell ref="AB2:AB3"/>
    <mergeCell ref="AC2:AC3"/>
    <mergeCell ref="AD2:AD3"/>
    <mergeCell ref="AE2:AE3"/>
    <mergeCell ref="AF2:AF3"/>
    <mergeCell ref="AG2:AG3"/>
    <mergeCell ref="AH2:AH3"/>
    <mergeCell ref="AI2:AI3"/>
    <mergeCell ref="AJ2:AJ3"/>
    <mergeCell ref="AK2:AK3"/>
    <mergeCell ref="AM2:AM3"/>
    <mergeCell ref="AZ2:AZ3"/>
    <mergeCell ref="AO2:AO3"/>
    <mergeCell ref="AP2:AP3"/>
    <mergeCell ref="AQ2:AQ3"/>
    <mergeCell ref="AR2:AR3"/>
    <mergeCell ref="AS2:AS3"/>
    <mergeCell ref="AT2:AT3"/>
    <mergeCell ref="AU2:AU3"/>
    <mergeCell ref="AV2:AV3"/>
    <mergeCell ref="AW2:AW3"/>
    <mergeCell ref="AX2:AX3"/>
    <mergeCell ref="AY2:AY3"/>
    <mergeCell ref="BN2:BN3"/>
    <mergeCell ref="BA2:BA3"/>
    <mergeCell ref="BB2:BB3"/>
    <mergeCell ref="BC2:BC3"/>
    <mergeCell ref="BD2:BD3"/>
    <mergeCell ref="BE2:BE3"/>
    <mergeCell ref="BF2:BF3"/>
    <mergeCell ref="BG2:BG3"/>
    <mergeCell ref="BI2:BI3"/>
    <mergeCell ref="BK2:BK3"/>
    <mergeCell ref="BL2:BL3"/>
    <mergeCell ref="BM2:BM3"/>
    <mergeCell ref="CB2:CB3"/>
    <mergeCell ref="BO2:BO3"/>
    <mergeCell ref="BP2:BP3"/>
    <mergeCell ref="BQ2:BQ3"/>
    <mergeCell ref="BR2:BR3"/>
    <mergeCell ref="BS2:BS3"/>
    <mergeCell ref="BT2:BT3"/>
    <mergeCell ref="CJ2:CJ3"/>
    <mergeCell ref="CL2:CL3"/>
    <mergeCell ref="CM2:CM3"/>
    <mergeCell ref="CO2:CO3"/>
    <mergeCell ref="AM1:BF1"/>
    <mergeCell ref="CC2:CC3"/>
    <mergeCell ref="CD2:CD3"/>
    <mergeCell ref="CE2:CE3"/>
    <mergeCell ref="CF2:CF3"/>
    <mergeCell ref="CG2:CG3"/>
    <mergeCell ref="CH2:CH3"/>
    <mergeCell ref="BU2:BU3"/>
    <mergeCell ref="BV2:BV3"/>
    <mergeCell ref="BW2:BW3"/>
    <mergeCell ref="BY2:BY3"/>
    <mergeCell ref="CA2:CA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Explanation</vt:lpstr>
      <vt:lpstr>NWH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2020-04-29T20:40:14Z</dcterms:created>
  <dcterms:modified xsi:type="dcterms:W3CDTF">2020-05-12T00:11:35Z</dcterms:modified>
</cp:coreProperties>
</file>